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autoCompressPictures="0" defaultThemeVersion="124226"/>
  <mc:AlternateContent xmlns:mc="http://schemas.openxmlformats.org/markup-compatibility/2006">
    <mc:Choice Requires="x15">
      <x15ac:absPath xmlns:x15ac="http://schemas.microsoft.com/office/spreadsheetml/2010/11/ac" url="https://healthqualityontario.sharepoint.com/sites/DIPeerLearningReview/Shared Documents/General/Toolkit updates-Sept 2019/Guide 2/"/>
    </mc:Choice>
  </mc:AlternateContent>
  <xr:revisionPtr revIDLastSave="964" documentId="11_CB19217004950968415C985AA51520135529F6E9" xr6:coauthVersionLast="45" xr6:coauthVersionMax="45" xr10:uidLastSave="{4CE3F694-858F-41E8-99DF-23B0C58C6229}"/>
  <bookViews>
    <workbookView xWindow="-120" yWindow="-120" windowWidth="29040" windowHeight="15225" tabRatio="655" xr2:uid="{00000000-000D-0000-FFFF-FFFF00000000}"/>
  </bookViews>
  <sheets>
    <sheet name="Title Page" sheetId="6" r:id="rId1"/>
    <sheet name="2.4x - Peer Review Matrix " sheetId="23" r:id="rId2"/>
    <sheet name="2.5x -  Sub-Group &amp; Lookback" sheetId="19" r:id="rId3"/>
    <sheet name="2.6x - Case Assignment" sheetId="17" r:id="rId4"/>
    <sheet name="References" sheetId="22" r:id="rId5"/>
    <sheet name="Copyright Info" sheetId="25" r:id="rId6"/>
    <sheet name="Sheet3" sheetId="24" state="hidden" r:id="rId7"/>
    <sheet name="Sheet1" sheetId="21" state="hidden" r:id="rId8"/>
    <sheet name="Data Validation" sheetId="8" state="hidden" r:id="rId9"/>
    <sheet name="Sheet2" sheetId="20" state="hidden" r:id="rId10"/>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9" i="23" l="1"/>
  <c r="C7" i="23" l="1"/>
  <c r="E11" i="23" l="1"/>
  <c r="D10" i="23"/>
  <c r="E33" i="17"/>
  <c r="F52" i="17"/>
  <c r="G27" i="19"/>
  <c r="E15" i="17"/>
  <c r="E24" i="17" s="1"/>
  <c r="E26" i="17" s="1"/>
  <c r="E25" i="17" s="1"/>
  <c r="F15" i="17"/>
  <c r="F24" i="17"/>
  <c r="F26" i="17"/>
  <c r="F25" i="17" s="1"/>
  <c r="I15" i="17"/>
  <c r="G15" i="17"/>
  <c r="H15" i="17"/>
  <c r="H24" i="17" s="1"/>
  <c r="H26" i="17" s="1"/>
  <c r="H25" i="17" s="1"/>
  <c r="J15" i="17"/>
  <c r="K12" i="19"/>
  <c r="B25" i="19"/>
  <c r="B26" i="19"/>
  <c r="B27" i="19"/>
  <c r="B28" i="19"/>
  <c r="B29" i="19"/>
  <c r="B30" i="19"/>
  <c r="B31" i="19"/>
  <c r="B32" i="19"/>
  <c r="B37" i="19"/>
  <c r="B38" i="19"/>
  <c r="B39" i="19"/>
  <c r="B40" i="19"/>
  <c r="B41" i="19"/>
  <c r="B42" i="19"/>
  <c r="B43" i="19"/>
  <c r="B44" i="19"/>
  <c r="B50" i="19"/>
  <c r="B51" i="19"/>
  <c r="B52" i="19"/>
  <c r="B53" i="19"/>
  <c r="B54" i="19"/>
  <c r="B55" i="19"/>
  <c r="B56" i="19"/>
  <c r="B57" i="19"/>
  <c r="B62" i="19"/>
  <c r="B63" i="19"/>
  <c r="B64" i="19"/>
  <c r="B65" i="19"/>
  <c r="B66" i="19"/>
  <c r="B67" i="19"/>
  <c r="B68" i="19"/>
  <c r="B69" i="19"/>
  <c r="B74" i="19"/>
  <c r="B75" i="19"/>
  <c r="B76" i="19"/>
  <c r="B77" i="19"/>
  <c r="B78" i="19"/>
  <c r="B79" i="19"/>
  <c r="B80" i="19"/>
  <c r="B81" i="19"/>
  <c r="L12" i="19"/>
  <c r="K14" i="19"/>
  <c r="L14" i="19" s="1"/>
  <c r="N14" i="19"/>
  <c r="N19" i="19"/>
  <c r="N18" i="19"/>
  <c r="N17" i="19"/>
  <c r="N16" i="19"/>
  <c r="N15" i="19"/>
  <c r="N13" i="19"/>
  <c r="N12" i="19"/>
  <c r="G24" i="17"/>
  <c r="G26" i="17"/>
  <c r="G25" i="17" s="1"/>
  <c r="I24" i="17"/>
  <c r="I26" i="17"/>
  <c r="I25" i="17"/>
  <c r="J24" i="17"/>
  <c r="J26" i="17" s="1"/>
  <c r="J25" i="17" s="1"/>
  <c r="G13" i="23"/>
  <c r="H14" i="23"/>
  <c r="D7" i="23"/>
  <c r="H7" i="23"/>
  <c r="G7" i="23"/>
  <c r="F7" i="23"/>
  <c r="E7" i="23"/>
  <c r="F12" i="23"/>
  <c r="E36" i="17"/>
  <c r="F58" i="17"/>
  <c r="G58" i="17" s="1"/>
  <c r="F59" i="17"/>
  <c r="H59" i="17" s="1"/>
  <c r="G59" i="17"/>
  <c r="G81" i="19"/>
  <c r="G19" i="19"/>
  <c r="G32" i="19"/>
  <c r="G44" i="19"/>
  <c r="M19" i="19" s="1"/>
  <c r="G57" i="19"/>
  <c r="G69" i="19"/>
  <c r="G13" i="19"/>
  <c r="G26" i="19"/>
  <c r="G33" i="19" s="1"/>
  <c r="G38" i="19"/>
  <c r="G51" i="19"/>
  <c r="G63" i="19"/>
  <c r="G75" i="19"/>
  <c r="G82" i="19" s="1"/>
  <c r="G14" i="19"/>
  <c r="M14" i="19" s="1"/>
  <c r="G39" i="19"/>
  <c r="G52" i="19"/>
  <c r="G64" i="19"/>
  <c r="G76" i="19"/>
  <c r="G15" i="19"/>
  <c r="G28" i="19"/>
  <c r="G40" i="19"/>
  <c r="G53" i="19"/>
  <c r="G65" i="19"/>
  <c r="G77" i="19"/>
  <c r="G16" i="19"/>
  <c r="G29" i="19"/>
  <c r="G41" i="19"/>
  <c r="G54" i="19"/>
  <c r="G66" i="19"/>
  <c r="G78" i="19"/>
  <c r="G17" i="19"/>
  <c r="G30" i="19"/>
  <c r="G42" i="19"/>
  <c r="G55" i="19"/>
  <c r="G67" i="19"/>
  <c r="G79" i="19"/>
  <c r="G18" i="19"/>
  <c r="G31" i="19"/>
  <c r="G43" i="19"/>
  <c r="G56" i="19"/>
  <c r="G68" i="19"/>
  <c r="G80" i="19"/>
  <c r="G12" i="19"/>
  <c r="M12" i="19" s="1"/>
  <c r="G25" i="19"/>
  <c r="G37" i="19"/>
  <c r="G45" i="19" s="1"/>
  <c r="G50" i="19"/>
  <c r="G62" i="19"/>
  <c r="G74" i="19"/>
  <c r="K19" i="19"/>
  <c r="L19" i="19" s="1"/>
  <c r="K18" i="19"/>
  <c r="L18" i="19" s="1"/>
  <c r="D82" i="19"/>
  <c r="D70" i="19"/>
  <c r="D58" i="19"/>
  <c r="E57" i="19"/>
  <c r="E56" i="19"/>
  <c r="D45" i="19"/>
  <c r="E44" i="19"/>
  <c r="E43" i="19"/>
  <c r="E31" i="19"/>
  <c r="E32" i="19"/>
  <c r="K13" i="19"/>
  <c r="K15" i="19"/>
  <c r="L15" i="19" s="1"/>
  <c r="K16" i="19"/>
  <c r="K17" i="19"/>
  <c r="L17" i="19" s="1"/>
  <c r="E75" i="19"/>
  <c r="E76" i="19"/>
  <c r="E77" i="19"/>
  <c r="E78" i="19"/>
  <c r="E79" i="19"/>
  <c r="E74" i="19"/>
  <c r="E63" i="19"/>
  <c r="E64" i="19"/>
  <c r="E65" i="19"/>
  <c r="E66" i="19"/>
  <c r="E67" i="19"/>
  <c r="E62" i="19"/>
  <c r="E51" i="19"/>
  <c r="E52" i="19"/>
  <c r="E53" i="19"/>
  <c r="E54" i="19"/>
  <c r="E55" i="19"/>
  <c r="E50" i="19"/>
  <c r="E38" i="19"/>
  <c r="E39" i="19"/>
  <c r="E40" i="19"/>
  <c r="E41" i="19"/>
  <c r="E42" i="19"/>
  <c r="E37" i="19"/>
  <c r="E26" i="19"/>
  <c r="E27" i="19"/>
  <c r="E28" i="19"/>
  <c r="E29" i="19"/>
  <c r="E30" i="19"/>
  <c r="E25" i="19"/>
  <c r="E13" i="19"/>
  <c r="E14" i="19"/>
  <c r="E15" i="19"/>
  <c r="E16" i="19"/>
  <c r="E17" i="19"/>
  <c r="E12" i="19"/>
  <c r="D33" i="19"/>
  <c r="D20" i="19"/>
  <c r="F53" i="17"/>
  <c r="H53" i="17"/>
  <c r="F54" i="17"/>
  <c r="G54" i="17" s="1"/>
  <c r="H54" i="17"/>
  <c r="F55" i="17"/>
  <c r="G55" i="17"/>
  <c r="F56" i="17"/>
  <c r="H56" i="17" s="1"/>
  <c r="G56" i="17"/>
  <c r="F57" i="17"/>
  <c r="H57" i="17"/>
  <c r="E34" i="17"/>
  <c r="E38" i="17"/>
  <c r="E40" i="17" s="1"/>
  <c r="L15" i="17"/>
  <c r="F23" i="17"/>
  <c r="G23" i="17"/>
  <c r="H23" i="17"/>
  <c r="I23" i="17"/>
  <c r="J23" i="17"/>
  <c r="E23" i="17"/>
  <c r="H55" i="17"/>
  <c r="L16" i="19"/>
  <c r="M17" i="19"/>
  <c r="L13" i="19"/>
  <c r="M13" i="19"/>
  <c r="M18" i="19"/>
  <c r="M16" i="19"/>
  <c r="G70" i="19"/>
  <c r="G58" i="19"/>
  <c r="M15" i="19"/>
  <c r="G57" i="17"/>
  <c r="G53" i="17"/>
  <c r="H58" i="17"/>
  <c r="H52" i="17"/>
  <c r="G52" i="17"/>
  <c r="G20" i="19" l="1"/>
  <c r="E39" i="17"/>
</calcChain>
</file>

<file path=xl/sharedStrings.xml><?xml version="1.0" encoding="utf-8"?>
<sst xmlns="http://schemas.openxmlformats.org/spreadsheetml/2006/main" count="310" uniqueCount="175">
  <si>
    <t>Diagnostic Imaging Peer Learning Toolkit</t>
  </si>
  <si>
    <t>2.4x: Cross-Organization Peer Review Matrix</t>
  </si>
  <si>
    <t>2.5x: Cross-Organization Sub Group &amp; Lookback Matrix</t>
  </si>
  <si>
    <t>2.6x: Cross-Organization Case Assignment Calculator</t>
  </si>
  <si>
    <t>2.4x Cross-Organization Peer Review Matrix</t>
  </si>
  <si>
    <t>Original Radiologist</t>
  </si>
  <si>
    <t>Organization #1 NAME</t>
  </si>
  <si>
    <t xml:space="preserve">Total number of Radiologists at Organization </t>
  </si>
  <si>
    <t>-</t>
  </si>
  <si>
    <t xml:space="preserve">Reviewing Radiologist </t>
  </si>
  <si>
    <t>Organization #2 NAME</t>
  </si>
  <si>
    <t>Organization #3 NAME</t>
  </si>
  <si>
    <t>Organization #4 NAME</t>
  </si>
  <si>
    <t>Organization #5 NAME</t>
  </si>
  <si>
    <t>Organization #6 NAME</t>
  </si>
  <si>
    <t xml:space="preserve">Instructions </t>
  </si>
  <si>
    <t>1. List each of the participating organizations in column B. You may need to add/delete rows and columns depending on the total number of organizations in your cross-organization program.</t>
  </si>
  <si>
    <t>2.  Document the total number of radiologists at each organization in row 8.</t>
  </si>
  <si>
    <r>
      <t>3. Determine which organizations will peer review for one another in your program by selecting “yes” or “no” from the</t>
    </r>
    <r>
      <rPr>
        <sz val="12"/>
        <rFont val="Calibri "/>
      </rPr>
      <t xml:space="preserve"> dropdown menus</t>
    </r>
    <r>
      <rPr>
        <sz val="12"/>
        <color theme="1"/>
        <rFont val="Calibri "/>
      </rPr>
      <t xml:space="preserve">. It is recommended that decisions be made based on the following principles: </t>
    </r>
  </si>
  <si>
    <r>
      <rPr>
        <b/>
        <sz val="12"/>
        <color theme="1"/>
        <rFont val="Calibri "/>
      </rPr>
      <t>• Critical Mass:</t>
    </r>
    <r>
      <rPr>
        <sz val="12"/>
        <color theme="1"/>
        <rFont val="Calibri "/>
      </rPr>
      <t xml:space="preserve"> The Canadian Association of Radiologists (CAR) recommends that an organization should have a minimum of four radiologists in order to complete peer review within the organization.</t>
    </r>
    <r>
      <rPr>
        <vertAlign val="superscript"/>
        <sz val="12"/>
        <color theme="1"/>
        <rFont val="Calibri "/>
      </rPr>
      <t>i</t>
    </r>
    <r>
      <rPr>
        <sz val="12"/>
        <color theme="1"/>
        <rFont val="Calibri "/>
      </rPr>
      <t xml:space="preserve"> Organizations with fewer than four radiologists should not complete peer review of cases from their own organization (the Cross-Organization Peer Review Matrix will automatically suggest "no"). This will also support anonymity within the program.</t>
    </r>
  </si>
  <si>
    <r>
      <rPr>
        <b/>
        <sz val="12"/>
        <color theme="1"/>
        <rFont val="Calibri "/>
      </rPr>
      <t xml:space="preserve">• Appropriate Peer-Matching of Radiologists: </t>
    </r>
    <r>
      <rPr>
        <sz val="12"/>
        <color theme="1"/>
        <rFont val="Calibri "/>
      </rPr>
      <t>Radiologists should peer review cases that are reflective of their actual clinical practice. Consider sub-groups of clinical practice (e.g., modality) and whether your organization has the CAR-recommended number of radiologists within each sub-group. If not, you may seek to achieve the threshold of four radiologists across participating organizations.</t>
    </r>
  </si>
  <si>
    <t>2.5x Cross-Organization Sub-Group &amp; Lookback Matrix</t>
  </si>
  <si>
    <t>Note: The table below displays the total number of radiologists and volumes for each sub-group that is determined to be in scope for peer review</t>
  </si>
  <si>
    <t>Legend</t>
  </si>
  <si>
    <t>Input cell</t>
  </si>
  <si>
    <t>Output cell</t>
  </si>
  <si>
    <t>Please ensure that your sub-groups are listed in the same order for all organizations</t>
  </si>
  <si>
    <t>Organization #1</t>
  </si>
  <si>
    <t>SUMMARY: Consolidated for Cross-Organization Program</t>
  </si>
  <si>
    <r>
      <t xml:space="preserve">Radiologist Sub-group
</t>
    </r>
    <r>
      <rPr>
        <i/>
        <sz val="10"/>
        <color theme="0"/>
        <rFont val="Arial"/>
        <family val="2"/>
      </rPr>
      <t>(modality and/or division)</t>
    </r>
  </si>
  <si>
    <r>
      <t xml:space="preserve">Number of Radiologists
</t>
    </r>
    <r>
      <rPr>
        <i/>
        <sz val="10"/>
        <color theme="0"/>
        <rFont val="Arial"/>
        <family val="2"/>
      </rPr>
      <t>by Sub-Group</t>
    </r>
  </si>
  <si>
    <r>
      <t xml:space="preserve">Annual Performed Volumes 
</t>
    </r>
    <r>
      <rPr>
        <i/>
        <sz val="10"/>
        <color theme="0"/>
        <rFont val="Arial"/>
        <family val="2"/>
      </rPr>
      <t>by Sub-Group</t>
    </r>
  </si>
  <si>
    <t>Enough Radiologists for Sub-Group Specific Peer Review?</t>
  </si>
  <si>
    <t>In Scope?</t>
  </si>
  <si>
    <t>In-Scope Volumes</t>
  </si>
  <si>
    <t>Lookback Period*</t>
  </si>
  <si>
    <t>Organization(s) Who Will Not Complete Peer Review</t>
  </si>
  <si>
    <r>
      <t xml:space="preserve">Annual Volumes 
In Scope for Review 
</t>
    </r>
    <r>
      <rPr>
        <i/>
        <sz val="10"/>
        <color theme="0"/>
        <rFont val="Arial"/>
        <family val="2"/>
      </rPr>
      <t>by Sub-Group</t>
    </r>
  </si>
  <si>
    <r>
      <t xml:space="preserve">Enough Radiologists for Sub-Group Specific Peer Review
</t>
    </r>
    <r>
      <rPr>
        <b/>
        <i/>
        <sz val="11"/>
        <color theme="0"/>
        <rFont val="Arial"/>
        <family val="2"/>
      </rPr>
      <t>across all organizations</t>
    </r>
  </si>
  <si>
    <t>Sub-Group #1</t>
  </si>
  <si>
    <t>Sub-Group #2</t>
  </si>
  <si>
    <t>Sub-Group #3</t>
  </si>
  <si>
    <t>Sub-Group #4</t>
  </si>
  <si>
    <t>Sub-Group #5</t>
  </si>
  <si>
    <t>Sub-Group #6</t>
  </si>
  <si>
    <t>Sub-Group #7</t>
  </si>
  <si>
    <t>Sub-Group #8</t>
  </si>
  <si>
    <t>Total</t>
  </si>
  <si>
    <t>*Shorter lookback period will reduce likelihood of patient incident resulting from major discrepancies, as action can be taken more quickly to resolve any discrepancy that may arise</t>
  </si>
  <si>
    <t>Key Questions:</t>
  </si>
  <si>
    <t>Organization #2</t>
  </si>
  <si>
    <t>1. Does each sub-group have enough radiologists to complete peer review only within that sub-group?</t>
  </si>
  <si>
    <t>- Sub-groups with less than 4 radiologists should be consolidated with another sub-group or organization</t>
  </si>
  <si>
    <t>2. Does any sub-group have an existing, established peer review mechanism?</t>
  </si>
  <si>
    <t>- If yes, sub-group may choose to be excluded from scope of peer learning program</t>
  </si>
  <si>
    <t>3. What is an appropriate lookback period for each sub-group?</t>
  </si>
  <si>
    <t>- Seek to reduce lookback period as much as possible</t>
  </si>
  <si>
    <t>- Sub-groups with lower volumes and/or lower numbers of radiologists may require longer lookback periods in order to maintain anonymity in the peer review process</t>
  </si>
  <si>
    <t>(e.g., anonymity of reading radiologist would be compromised in a situation where there is only 1 reading radiologist over a period of 3 days and lookback period is less than 3 days)</t>
  </si>
  <si>
    <t>Instructions</t>
  </si>
  <si>
    <t>Organization #3</t>
  </si>
  <si>
    <t>1. List all modalities or divisions offered within each organization in column B.</t>
  </si>
  <si>
    <t>2. List the number of radiologists and annual volumes for each sub-group in columns C and D.</t>
  </si>
  <si>
    <t>3. Use the information gathered in steps 1 and 2 to answer the "Key Questions" provided above.</t>
  </si>
  <si>
    <t>4. Document responses in columns F and H.</t>
  </si>
  <si>
    <t xml:space="preserve">4a. Once participants in a cross-organization program have determined who will complete peer review cases from other organizations (see section 2.4 of Guide 2.0), it can be assumed that those reviewing relationships apply to all sub-groups. If organizations choose to be excluded from specific sub-groups, document decisions in column I.  </t>
  </si>
  <si>
    <t>4b. Document the information required in steps 1–4 for each participating organization. The tool will automatically consolidate the information into a summary table.</t>
  </si>
  <si>
    <t>Organization #4</t>
  </si>
  <si>
    <t>5. Use the information from this spreadsheet and proceed to section 2.6 of Guide 2.0 (2.6: Determine the frequency for radiologists to complete peer review).</t>
  </si>
  <si>
    <t>6. Once you have completed this section, include key decisions in your Diagnostic Imaging Peer Learning Program Policy (tool 5.5 Diagnostic Imaging Peer Learning Program Policy Template, section C.1: Peer Learning Program Design).</t>
  </si>
  <si>
    <t>Organization #5</t>
  </si>
  <si>
    <r>
      <t xml:space="preserve">EXAMPLE:
Radiologist Sub-group
</t>
    </r>
    <r>
      <rPr>
        <i/>
        <sz val="10"/>
        <color theme="0" tint="-0.499984740745262"/>
        <rFont val="Arial"/>
        <family val="2"/>
      </rPr>
      <t>(modality and/or division)</t>
    </r>
  </si>
  <si>
    <r>
      <t xml:space="preserve">Number of Radiologists
</t>
    </r>
    <r>
      <rPr>
        <i/>
        <sz val="10"/>
        <color theme="0" tint="-0.499984740745262"/>
        <rFont val="Arial"/>
        <family val="2"/>
      </rPr>
      <t>by Sub-Group</t>
    </r>
  </si>
  <si>
    <r>
      <t xml:space="preserve">Annual Performed Volumes 
</t>
    </r>
    <r>
      <rPr>
        <i/>
        <sz val="10"/>
        <color theme="0" tint="-0.499984740745262"/>
        <rFont val="Arial"/>
        <family val="2"/>
      </rPr>
      <t>by Sub-Group</t>
    </r>
  </si>
  <si>
    <t>CT</t>
  </si>
  <si>
    <t>Yes</t>
  </si>
  <si>
    <t>1-day</t>
  </si>
  <si>
    <t>General Radiography</t>
  </si>
  <si>
    <t>Interventional Radiology</t>
  </si>
  <si>
    <t>No</t>
  </si>
  <si>
    <t>Mammography</t>
  </si>
  <si>
    <t>MRI</t>
  </si>
  <si>
    <t>Nuclear Medicine</t>
  </si>
  <si>
    <t>3-days</t>
  </si>
  <si>
    <t>Ultrasound</t>
  </si>
  <si>
    <t>Organization #6</t>
  </si>
  <si>
    <t xml:space="preserve">2.6x Cross-Organization Case Assignment Calculator </t>
  </si>
  <si>
    <t>A. Determine Peer Review Volumes Per Organization</t>
  </si>
  <si>
    <t>EXAMPLE</t>
  </si>
  <si>
    <t>Organization 
#1</t>
  </si>
  <si>
    <t>Organization 
#2</t>
  </si>
  <si>
    <t>Organization 
#3</t>
  </si>
  <si>
    <t>Organization 
#4</t>
  </si>
  <si>
    <t>Organization 
#5</t>
  </si>
  <si>
    <t>Organization 
#6</t>
  </si>
  <si>
    <t>Annual report volumes*</t>
  </si>
  <si>
    <r>
      <rPr>
        <b/>
        <sz val="11"/>
        <color theme="1"/>
        <rFont val="Arial"/>
        <family val="2"/>
      </rPr>
      <t xml:space="preserve">Volume Benchmark: </t>
    </r>
    <r>
      <rPr>
        <sz val="11"/>
        <color theme="1"/>
        <rFont val="Arial"/>
        <family val="2"/>
      </rPr>
      <t>% of annual reports to be peer reviewed**</t>
    </r>
  </si>
  <si>
    <r>
      <rPr>
        <b/>
        <sz val="11"/>
        <color theme="0" tint="-0.499984740745262"/>
        <rFont val="Arial"/>
        <family val="2"/>
      </rPr>
      <t xml:space="preserve">Volume Benchmark: </t>
    </r>
    <r>
      <rPr>
        <sz val="11"/>
        <color theme="0" tint="-0.499984740745262"/>
        <rFont val="Arial"/>
        <family val="2"/>
      </rPr>
      <t>% of Annual Reports to be Peer Reviewed**</t>
    </r>
  </si>
  <si>
    <t>Number of radiologists</t>
  </si>
  <si>
    <t>Average working weeks per year</t>
  </si>
  <si>
    <t>Annual peer review volumes per organization</t>
  </si>
  <si>
    <t>*Exclude volumes from any sub-groups you have deemed out of scope</t>
  </si>
  <si>
    <r>
      <t>**Recommendation: 2</t>
    </r>
    <r>
      <rPr>
        <sz val="10"/>
        <color theme="1"/>
        <rFont val="Calibri"/>
        <family val="2"/>
      </rPr>
      <t>–</t>
    </r>
    <r>
      <rPr>
        <sz val="10"/>
        <color theme="1"/>
        <rFont val="Arial"/>
        <family val="2"/>
      </rPr>
      <t>5% of annual volumes</t>
    </r>
    <r>
      <rPr>
        <vertAlign val="superscript"/>
        <sz val="10"/>
        <color theme="1"/>
        <rFont val="Arial"/>
        <family val="2"/>
      </rPr>
      <t xml:space="preserve"> I,II,III, IV</t>
    </r>
    <r>
      <rPr>
        <sz val="10"/>
        <color theme="1"/>
        <rFont val="Arial"/>
        <family val="2"/>
      </rPr>
      <t>; use one volume benchmark for all organizations in a cross-organization program</t>
    </r>
  </si>
  <si>
    <r>
      <t xml:space="preserve">B. Determine Number Of Peer Reviews To Be Completed </t>
    </r>
    <r>
      <rPr>
        <b/>
        <u/>
        <sz val="12"/>
        <color rgb="FF00A0AF"/>
        <rFont val="Arial"/>
        <family val="2"/>
      </rPr>
      <t>Per Radiologist</t>
    </r>
  </si>
  <si>
    <r>
      <rPr>
        <b/>
        <sz val="11"/>
        <color rgb="FF00A0AF"/>
        <rFont val="Arial"/>
        <family val="2"/>
      </rPr>
      <t>Table B.1:</t>
    </r>
    <r>
      <rPr>
        <b/>
        <sz val="11"/>
        <color theme="1"/>
        <rFont val="Arial"/>
        <family val="2"/>
      </rPr>
      <t xml:space="preserve"> Seek to achieve volume benchmark for each organization. Radiologists within each organization will complete the same volume of peer reviews.</t>
    </r>
  </si>
  <si>
    <t>Note: Volume benchmark may not be achieved for each individual sub-group.</t>
  </si>
  <si>
    <r>
      <rPr>
        <b/>
        <sz val="11"/>
        <color theme="1"/>
        <rFont val="Arial"/>
        <family val="2"/>
      </rPr>
      <t xml:space="preserve">Annual </t>
    </r>
    <r>
      <rPr>
        <sz val="11"/>
        <color theme="1"/>
        <rFont val="Arial"/>
        <family val="2"/>
      </rPr>
      <t>peer review volumes per radiologist</t>
    </r>
  </si>
  <si>
    <t>Annual peer review volumes per radiologist</t>
  </si>
  <si>
    <r>
      <rPr>
        <b/>
        <sz val="11"/>
        <color theme="1"/>
        <rFont val="Arial"/>
        <family val="2"/>
      </rPr>
      <t>Monthly*</t>
    </r>
    <r>
      <rPr>
        <sz val="11"/>
        <color theme="1"/>
        <rFont val="Arial"/>
        <family val="2"/>
      </rPr>
      <t xml:space="preserve"> peer review volumes per radiologist </t>
    </r>
  </si>
  <si>
    <t xml:space="preserve">Monthly peer review volumes per radiologist </t>
  </si>
  <si>
    <t xml:space="preserve">Weekly* peer review volumes per radiologist </t>
  </si>
  <si>
    <t xml:space="preserve">Weekly peer review volumes per radiologist </t>
  </si>
  <si>
    <t>*Based on "Average working weeks per year" number entered in Table A.</t>
  </si>
  <si>
    <r>
      <rPr>
        <b/>
        <sz val="11"/>
        <color rgb="FF00A0AF"/>
        <rFont val="Arial"/>
        <family val="2"/>
      </rPr>
      <t xml:space="preserve">Table B.1.1: </t>
    </r>
    <r>
      <rPr>
        <b/>
        <sz val="11"/>
        <rFont val="Arial"/>
        <family val="2"/>
      </rPr>
      <t>S</t>
    </r>
    <r>
      <rPr>
        <b/>
        <sz val="11"/>
        <color theme="1"/>
        <rFont val="Arial"/>
        <family val="2"/>
      </rPr>
      <t>eek to achieve volume benchmark for the overall cross-organization program</t>
    </r>
    <r>
      <rPr>
        <b/>
        <sz val="11"/>
        <rFont val="Arial"/>
        <family val="2"/>
      </rPr>
      <t>. All radiologists in the cross-organization program will complete the same volume of peer reviews.</t>
    </r>
  </si>
  <si>
    <t>Consolidated for Cross-Organization Program</t>
  </si>
  <si>
    <t>Total volumes performed across cross-organization program</t>
  </si>
  <si>
    <r>
      <rPr>
        <b/>
        <sz val="11"/>
        <color theme="0" tint="-0.499984740745262"/>
        <rFont val="Arial"/>
        <family val="2"/>
      </rPr>
      <t xml:space="preserve">Total Volumes </t>
    </r>
    <r>
      <rPr>
        <sz val="11"/>
        <color theme="0" tint="-0.499984740745262"/>
        <rFont val="Arial"/>
        <family val="2"/>
      </rPr>
      <t>performed across cross-organization program</t>
    </r>
  </si>
  <si>
    <t>Total number of radiologists</t>
  </si>
  <si>
    <r>
      <rPr>
        <b/>
        <sz val="11"/>
        <color theme="0" tint="-0.499984740745262"/>
        <rFont val="Arial"/>
        <family val="2"/>
      </rPr>
      <t xml:space="preserve">Total </t>
    </r>
    <r>
      <rPr>
        <sz val="11"/>
        <color theme="0" tint="-0.499984740745262"/>
        <rFont val="Arial"/>
        <family val="2"/>
      </rPr>
      <t>number of radiologists</t>
    </r>
  </si>
  <si>
    <t>For calculations below that apply across organizations, use one value for number of working weeks per year (average)</t>
  </si>
  <si>
    <t>Working weeks per year</t>
  </si>
  <si>
    <t>Annual peer review volumes for cross-organization program</t>
  </si>
  <si>
    <r>
      <rPr>
        <b/>
        <sz val="11"/>
        <color theme="0" tint="-0.499984740745262"/>
        <rFont val="Arial"/>
        <family val="2"/>
      </rPr>
      <t xml:space="preserve">Annual </t>
    </r>
    <r>
      <rPr>
        <sz val="11"/>
        <color theme="0" tint="-0.499984740745262"/>
        <rFont val="Arial"/>
        <family val="2"/>
      </rPr>
      <t>peer review volumes per radiologist</t>
    </r>
  </si>
  <si>
    <r>
      <rPr>
        <b/>
        <sz val="11"/>
        <color theme="0" tint="-0.499984740745262"/>
        <rFont val="Arial"/>
        <family val="2"/>
      </rPr>
      <t>Monthly</t>
    </r>
    <r>
      <rPr>
        <sz val="11"/>
        <color theme="0" tint="-0.499984740745262"/>
        <rFont val="Arial"/>
        <family val="2"/>
      </rPr>
      <t xml:space="preserve"> peer review volumes per radiologist </t>
    </r>
  </si>
  <si>
    <r>
      <rPr>
        <b/>
        <sz val="11"/>
        <color rgb="FF00A0AF"/>
        <rFont val="Arial"/>
        <family val="2"/>
      </rPr>
      <t>Table B.2:</t>
    </r>
    <r>
      <rPr>
        <b/>
        <sz val="11"/>
        <rFont val="Arial"/>
        <family val="2"/>
      </rPr>
      <t xml:space="preserve"> Seek to achieve volume benchmark by sub-groups across organizations</t>
    </r>
  </si>
  <si>
    <t>Note: The distribution of peer review workload across radiologists will not be equal. Radiologists in high volume sub-groups will be responsible for a greater number of peer reviews.</t>
  </si>
  <si>
    <r>
      <rPr>
        <b/>
        <sz val="11"/>
        <color rgb="FF00A0AF"/>
        <rFont val="Arial"/>
        <family val="2"/>
      </rPr>
      <t xml:space="preserve">Refer back to tab 2.5x: Sub-Group &amp; Lookback Matrix </t>
    </r>
    <r>
      <rPr>
        <b/>
        <sz val="11"/>
        <color theme="1"/>
        <rFont val="Arial"/>
        <family val="2"/>
      </rPr>
      <t>and copy the values in the SUMMARY table (cells K12 - M19) into the table below:</t>
    </r>
  </si>
  <si>
    <t>Peer Review Volumes Per Radiologist in Sub-Group Across Organizations</t>
  </si>
  <si>
    <r>
      <t xml:space="preserve">Radiologist Subgroup
</t>
    </r>
    <r>
      <rPr>
        <i/>
        <sz val="10"/>
        <color theme="0"/>
        <rFont val="Arial"/>
        <family val="2"/>
      </rPr>
      <t>(modality and/or division)</t>
    </r>
  </si>
  <si>
    <r>
      <t xml:space="preserve">Annual Volumes In-Scope for Review 
</t>
    </r>
    <r>
      <rPr>
        <i/>
        <sz val="10"/>
        <color theme="0"/>
        <rFont val="Arial"/>
        <family val="2"/>
      </rPr>
      <t>by Sub-Group</t>
    </r>
  </si>
  <si>
    <t>Annual</t>
  </si>
  <si>
    <t>Monthly*</t>
  </si>
  <si>
    <t>Weekly*</t>
  </si>
  <si>
    <t>1. Collect the following organization-specific inputs prior to your radiologist working group session:</t>
  </si>
  <si>
    <t>- Annual report volumes, overall</t>
  </si>
  <si>
    <t>- Annual report volumes, by sub-groups identified using the Sub-Group and Lookback Matrix (see section 2.5 of Guide 2.0 or tab 2.5x of this document)</t>
  </si>
  <si>
    <t>- Number of radiologists</t>
  </si>
  <si>
    <t>- Average working weeks per year (to account for vacation)</t>
  </si>
  <si>
    <t>2. Determine your cross-organization volume benchmark (proportion of total reports to receive a second read; e.g., 2%).</t>
  </si>
  <si>
    <t xml:space="preserve">3. Determine whether your Diagnostic Imaging Peer Learning Program will achieve the volume benchmark by organization, across organizations or by sub-groups. </t>
  </si>
  <si>
    <t xml:space="preserve">- If by organization then use Table B.1 </t>
  </si>
  <si>
    <t xml:space="preserve">- If across organizations then use Table B.1.1 </t>
  </si>
  <si>
    <t xml:space="preserve">- If by sub-group, then use Table B.2 </t>
  </si>
  <si>
    <r>
      <t xml:space="preserve">4. Enter inputs in </t>
    </r>
    <r>
      <rPr>
        <b/>
        <sz val="10"/>
        <color theme="0" tint="-0.499984740745262"/>
        <rFont val="Arial"/>
        <family val="2"/>
      </rPr>
      <t>grey cells</t>
    </r>
    <r>
      <rPr>
        <b/>
        <sz val="10"/>
        <color theme="1"/>
        <rFont val="Arial"/>
        <family val="2"/>
      </rPr>
      <t xml:space="preserve">. The following outputs will automatically generate in </t>
    </r>
    <r>
      <rPr>
        <b/>
        <sz val="10"/>
        <color rgb="FF00A0AF"/>
        <rFont val="Arial"/>
        <family val="2"/>
      </rPr>
      <t>blue cells</t>
    </r>
    <r>
      <rPr>
        <b/>
        <sz val="10"/>
        <color theme="1"/>
        <rFont val="Arial"/>
        <family val="2"/>
      </rPr>
      <t>:</t>
    </r>
  </si>
  <si>
    <t>- Annual peer review volume target</t>
  </si>
  <si>
    <t>- Peer review frequency per radiologist: annually, monthly, and weekly</t>
  </si>
  <si>
    <t>5. When you have completed this section, document it in the Standard of Work provided in section 2.1 of Guide 2.0.</t>
  </si>
  <si>
    <t>7. Once sections 2.1 to 2.6 are complete, obtain approval of your diagnostic imaging peer review workflow plan from the Diagnostic Imaging Peer Learning Program Steering Committee.</t>
  </si>
  <si>
    <t>References</t>
  </si>
  <si>
    <r>
      <rPr>
        <vertAlign val="superscript"/>
        <sz val="11"/>
        <color theme="1"/>
        <rFont val="Arial"/>
        <family val="2"/>
      </rPr>
      <t xml:space="preserve">I </t>
    </r>
    <r>
      <rPr>
        <sz val="11"/>
        <color theme="1"/>
        <rFont val="Arial"/>
        <family val="2"/>
      </rPr>
      <t>Eisenberg RL, Cunningham ML, Siewert B, Kruskal JB. Survey of Faculty Perceptions Regarding a Peer Review System Survey of Faculty Perceptions Regarding a Peer Review System. J Am Coll Radiol. 2014;11(4):397–401.</t>
    </r>
  </si>
  <si>
    <r>
      <rPr>
        <vertAlign val="superscript"/>
        <sz val="11"/>
        <color theme="1"/>
        <rFont val="Arial"/>
        <family val="2"/>
      </rPr>
      <t xml:space="preserve">II </t>
    </r>
    <r>
      <rPr>
        <sz val="11"/>
        <color theme="1"/>
        <rFont val="Arial"/>
        <family val="2"/>
      </rPr>
      <t>Goldberg-Stein S, Frigini LA, Long S, Metwalli Z, Nguyen XV, Parker M, Abujudeh H. ACR RADPEER Committee White Paper with 2016 Updates: Revised Scoring System, New Classifications, Self-Review, and Subspecialized Reports. J Am Coll Radiol. 2017;14(8):1080–1086.</t>
    </r>
  </si>
  <si>
    <r>
      <rPr>
        <vertAlign val="superscript"/>
        <sz val="11"/>
        <color theme="1"/>
        <rFont val="Arial"/>
        <family val="2"/>
      </rPr>
      <t xml:space="preserve">III </t>
    </r>
    <r>
      <rPr>
        <sz val="11"/>
        <color theme="1"/>
        <rFont val="Arial"/>
        <family val="2"/>
      </rPr>
      <t>Kanne JP. Peer Review in Cardiothoracic Radiology. Journal of Thoracic Imaging. 2014;29(5):270–278.</t>
    </r>
  </si>
  <si>
    <r>
      <rPr>
        <vertAlign val="superscript"/>
        <sz val="11"/>
        <color theme="1"/>
        <rFont val="Arial"/>
        <family val="2"/>
      </rPr>
      <t xml:space="preserve">IV </t>
    </r>
    <r>
      <rPr>
        <sz val="11"/>
        <color theme="1"/>
        <rFont val="Arial"/>
        <family val="2"/>
      </rPr>
      <t>Olthof AW, van Ooijen PM. Implementation and Validation of PACS Integrated Peer Review for Discrepancy Recording of Radiology Reporting. J Med Syst. 2016;40(9):193.</t>
    </r>
  </si>
  <si>
    <t>1 day</t>
  </si>
  <si>
    <t>2 days</t>
  </si>
  <si>
    <t>3 days</t>
  </si>
  <si>
    <t>4 days</t>
  </si>
  <si>
    <t>5 days</t>
  </si>
  <si>
    <t>6 days</t>
  </si>
  <si>
    <t>7 days</t>
  </si>
  <si>
    <t>2-days</t>
  </si>
  <si>
    <t>4-days</t>
  </si>
  <si>
    <t>5-days</t>
  </si>
  <si>
    <t>6-days</t>
  </si>
  <si>
    <t>7-days</t>
  </si>
  <si>
    <t xml:space="preserve">6. Once you have completed this section, include key decisions in your Diagnostic Imaging Peer Learning Program Policy (tool 5.5 Diagnostic Imaging Peer Learning Program Policy Template, section A: Policy Introduction AND section C: Peer Review Process). </t>
  </si>
  <si>
    <t>Copyright Information</t>
  </si>
  <si>
    <t xml:space="preserve">The copyright for all Health Quality Ontario publications is owned by the Queen’s Printer for Ontario. Materials may be reproduced for commercial purposes only under a licence from the Queen’s Printer. </t>
  </si>
  <si>
    <t>For further information or to request a licence to reproduce content, please contact:</t>
  </si>
  <si>
    <t>Senior Copyright Advisor</t>
  </si>
  <si>
    <t>Publications Ontario</t>
  </si>
  <si>
    <t>416-326-5153</t>
  </si>
  <si>
    <t xml:space="preserve">copyright@ontario.ca </t>
  </si>
  <si>
    <t>September 2019</t>
  </si>
  <si>
    <t>© Queen’s Printer for Ontario,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</si>
</sst>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71">
    <font>
      <sz val="11"/>
      <color theme="1"/>
      <name val="Calibri"/>
      <family val="2"/>
      <scheme val="minor"/>
    </font>
    <font>
      <sz val="11"/>
      <color theme="1"/>
      <name val="Calibri"/>
      <family val="2"/>
      <scheme val="minor"/>
    </font>
    <font>
      <b/>
      <sz val="14"/>
      <color rgb="FF009DAF"/>
      <name val="Verdana"/>
      <family val="2"/>
    </font>
    <font>
      <sz val="11"/>
      <color theme="1"/>
      <name val="Arial"/>
      <family val="2"/>
    </font>
    <font>
      <sz val="24"/>
      <color rgb="FF009DAF"/>
      <name val="Arial"/>
      <family val="2"/>
    </font>
    <font>
      <sz val="10"/>
      <color theme="1"/>
      <name val="Arial"/>
      <family val="2"/>
    </font>
    <font>
      <b/>
      <sz val="12"/>
      <color rgb="FF009DAF"/>
      <name val="Arial"/>
      <family val="2"/>
    </font>
    <font>
      <b/>
      <sz val="12"/>
      <color theme="1"/>
      <name val="Arial"/>
      <family val="2"/>
    </font>
    <font>
      <b/>
      <sz val="11"/>
      <color theme="1"/>
      <name val="Arial"/>
      <family val="2"/>
    </font>
    <font>
      <b/>
      <sz val="10"/>
      <color theme="1"/>
      <name val="Arial"/>
      <family val="2"/>
    </font>
    <font>
      <b/>
      <sz val="11"/>
      <color theme="0"/>
      <name val="Arial"/>
      <family val="2"/>
    </font>
    <font>
      <sz val="11"/>
      <name val="Arial"/>
      <family val="2"/>
    </font>
    <font>
      <sz val="10"/>
      <name val="Arial"/>
      <family val="2"/>
    </font>
    <font>
      <b/>
      <sz val="11"/>
      <name val="Arial"/>
      <family val="2"/>
    </font>
    <font>
      <b/>
      <sz val="12"/>
      <color theme="0" tint="-0.499984740745262"/>
      <name val="Arial"/>
      <family val="2"/>
    </font>
    <font>
      <b/>
      <sz val="11"/>
      <color theme="0" tint="-0.499984740745262"/>
      <name val="Arial"/>
      <family val="2"/>
    </font>
    <font>
      <i/>
      <sz val="10"/>
      <color theme="0"/>
      <name val="Arial"/>
      <family val="2"/>
    </font>
    <font>
      <b/>
      <sz val="10"/>
      <color theme="0" tint="-0.499984740745262"/>
      <name val="Arial"/>
      <family val="2"/>
    </font>
    <font>
      <u/>
      <sz val="11"/>
      <color theme="10"/>
      <name val="Calibri"/>
      <family val="2"/>
      <scheme val="minor"/>
    </font>
    <font>
      <u/>
      <sz val="11"/>
      <color theme="11"/>
      <name val="Calibri"/>
      <family val="2"/>
      <scheme val="minor"/>
    </font>
    <font>
      <b/>
      <sz val="14"/>
      <color theme="1"/>
      <name val="Calibri"/>
      <family val="2"/>
      <scheme val="minor"/>
    </font>
    <font>
      <b/>
      <sz val="11"/>
      <name val="Calibri"/>
      <family val="2"/>
    </font>
    <font>
      <b/>
      <sz val="11"/>
      <color theme="1"/>
      <name val="Calibri"/>
      <family val="2"/>
      <scheme val="minor"/>
    </font>
    <font>
      <sz val="10"/>
      <color theme="1"/>
      <name val="Calibri"/>
      <family val="2"/>
      <scheme val="minor"/>
    </font>
    <font>
      <b/>
      <sz val="14"/>
      <color theme="1"/>
      <name val="Verdana"/>
      <family val="2"/>
    </font>
    <font>
      <i/>
      <sz val="10"/>
      <color theme="0" tint="-0.499984740745262"/>
      <name val="Arial"/>
      <family val="2"/>
    </font>
    <font>
      <sz val="11"/>
      <name val="Calibri"/>
      <family val="2"/>
    </font>
    <font>
      <sz val="11"/>
      <color theme="0" tint="-0.499984740745262"/>
      <name val="Calibri"/>
      <family val="2"/>
      <scheme val="minor"/>
    </font>
    <font>
      <b/>
      <sz val="11"/>
      <name val="Calibri"/>
      <family val="2"/>
      <scheme val="minor"/>
    </font>
    <font>
      <sz val="11"/>
      <name val="Calibri"/>
      <family val="2"/>
      <scheme val="minor"/>
    </font>
    <font>
      <sz val="12"/>
      <color theme="1"/>
      <name val="Arial"/>
      <family val="2"/>
    </font>
    <font>
      <i/>
      <sz val="12"/>
      <color theme="1"/>
      <name val="Arial"/>
      <family val="2"/>
    </font>
    <font>
      <b/>
      <sz val="12"/>
      <name val="Arial"/>
      <family val="2"/>
    </font>
    <font>
      <sz val="12"/>
      <name val="Arial"/>
      <family val="2"/>
    </font>
    <font>
      <sz val="12"/>
      <color theme="1"/>
      <name val="Calibri"/>
      <family val="2"/>
      <scheme val="minor"/>
    </font>
    <font>
      <b/>
      <sz val="11"/>
      <color theme="0" tint="-0.499984740745262"/>
      <name val="Calibri"/>
      <family val="2"/>
      <scheme val="minor"/>
    </font>
    <font>
      <sz val="11"/>
      <color theme="0" tint="-0.499984740745262"/>
      <name val="Arial"/>
      <family val="2"/>
    </font>
    <font>
      <b/>
      <sz val="11"/>
      <color theme="0" tint="-0.34998626667073579"/>
      <name val="Arial"/>
      <family val="2"/>
    </font>
    <font>
      <sz val="11"/>
      <color theme="0" tint="-0.34998626667073579"/>
      <name val="Arial"/>
      <family val="2"/>
    </font>
    <font>
      <vertAlign val="superscript"/>
      <sz val="10"/>
      <color theme="1"/>
      <name val="Arial"/>
      <family val="2"/>
    </font>
    <font>
      <b/>
      <sz val="11"/>
      <color rgb="FFFA7D00"/>
      <name val="Calibri"/>
      <family val="2"/>
      <scheme val="minor"/>
    </font>
    <font>
      <sz val="11"/>
      <color theme="1"/>
      <name val="Calibri "/>
    </font>
    <font>
      <b/>
      <sz val="11"/>
      <color rgb="FF009DAF"/>
      <name val="Verdana"/>
      <family val="2"/>
    </font>
    <font>
      <b/>
      <sz val="11"/>
      <name val="Calibri "/>
    </font>
    <font>
      <b/>
      <sz val="11"/>
      <color rgb="FFFFFFFF"/>
      <name val="Calibri"/>
      <family val="2"/>
    </font>
    <font>
      <b/>
      <sz val="11"/>
      <color rgb="FF000000"/>
      <name val="Calibri"/>
      <family val="2"/>
    </font>
    <font>
      <b/>
      <sz val="12"/>
      <name val="Calibri "/>
    </font>
    <font>
      <sz val="12"/>
      <color theme="1"/>
      <name val="Calibri "/>
    </font>
    <font>
      <b/>
      <sz val="12"/>
      <color theme="1"/>
      <name val="Calibri "/>
    </font>
    <font>
      <sz val="14"/>
      <color theme="1"/>
      <name val="Calibri "/>
    </font>
    <font>
      <b/>
      <sz val="14"/>
      <color rgb="FF009DAF"/>
      <name val="Arial"/>
      <family val="2"/>
    </font>
    <font>
      <b/>
      <sz val="12"/>
      <color rgb="FF00A0AF"/>
      <name val="Arial"/>
      <family val="2"/>
    </font>
    <font>
      <b/>
      <sz val="14"/>
      <color rgb="FF00A0AF"/>
      <name val="Verdana"/>
      <family val="2"/>
    </font>
    <font>
      <b/>
      <u/>
      <sz val="12"/>
      <color rgb="FF00A0AF"/>
      <name val="Arial"/>
      <family val="2"/>
    </font>
    <font>
      <b/>
      <sz val="11"/>
      <color rgb="FF00A0AF"/>
      <name val="Arial"/>
      <family val="2"/>
    </font>
    <font>
      <sz val="10"/>
      <color theme="1"/>
      <name val="Calibri"/>
      <family val="2"/>
    </font>
    <font>
      <b/>
      <sz val="11"/>
      <color rgb="FFFF0000"/>
      <name val="Arial"/>
      <family val="2"/>
    </font>
    <font>
      <b/>
      <i/>
      <sz val="11"/>
      <color theme="1"/>
      <name val="Arial"/>
      <family val="2"/>
    </font>
    <font>
      <vertAlign val="superscript"/>
      <sz val="12"/>
      <color theme="1"/>
      <name val="Calibri "/>
    </font>
    <font>
      <b/>
      <sz val="12"/>
      <color rgb="FFFF0000"/>
      <name val="Calibri "/>
    </font>
    <font>
      <b/>
      <i/>
      <sz val="12"/>
      <color rgb="FFFF0000"/>
      <name val="Arial"/>
      <family val="2"/>
    </font>
    <font>
      <sz val="12"/>
      <name val="Calibri "/>
    </font>
    <font>
      <b/>
      <sz val="15"/>
      <color rgb="FFFF0000"/>
      <name val="Arial"/>
      <family val="2"/>
    </font>
    <font>
      <b/>
      <sz val="15"/>
      <color rgb="FFFF0000"/>
      <name val="Calibri "/>
    </font>
    <font>
      <b/>
      <sz val="11"/>
      <color theme="0"/>
      <name val="Arial"/>
      <family val="2"/>
    </font>
    <font>
      <b/>
      <i/>
      <sz val="11"/>
      <color theme="0"/>
      <name val="Arial"/>
      <family val="2"/>
    </font>
    <font>
      <b/>
      <sz val="10"/>
      <color rgb="FF00A0AF"/>
      <name val="Arial"/>
      <family val="2"/>
    </font>
    <font>
      <vertAlign val="superscript"/>
      <sz val="11"/>
      <color theme="1"/>
      <name val="Arial"/>
      <family val="2"/>
    </font>
    <font>
      <b/>
      <sz val="14"/>
      <color rgb="FF00788A"/>
      <name val="Arial"/>
      <family val="2"/>
    </font>
    <font>
      <b/>
      <sz val="14"/>
      <name val="Verdana"/>
      <family val="2"/>
    </font>
    <font>
      <u/>
      <sz val="11"/>
      <color theme="10"/>
      <name val="Arial"/>
      <family val="2"/>
    </font>
  </fonts>
  <fills count="15">
    <fill>
      <patternFill patternType="none"/>
    </fill>
    <fill>
      <patternFill patternType="gray125"/>
    </fill>
    <fill>
      <patternFill patternType="solid">
        <fgColor theme="0"/>
        <bgColor indexed="64"/>
      </patternFill>
    </fill>
    <fill>
      <patternFill patternType="solid">
        <fgColor rgb="FF00626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A3F4FF"/>
        <bgColor indexed="64"/>
      </patternFill>
    </fill>
    <fill>
      <patternFill patternType="solid">
        <fgColor rgb="FFFFCD2F"/>
        <bgColor indexed="64"/>
      </patternFill>
    </fill>
    <fill>
      <patternFill patternType="solid">
        <fgColor theme="8" tint="0.59999389629810485"/>
        <bgColor indexed="64"/>
      </patternFill>
    </fill>
    <fill>
      <patternFill patternType="solid">
        <fgColor rgb="FFD9D9D9"/>
        <bgColor indexed="64"/>
      </patternFill>
    </fill>
    <fill>
      <patternFill patternType="solid">
        <fgColor rgb="FFF2F2F2"/>
      </patternFill>
    </fill>
    <fill>
      <patternFill patternType="solid">
        <fgColor theme="3" tint="0.79998168889431442"/>
        <bgColor indexed="64"/>
      </patternFill>
    </fill>
    <fill>
      <patternFill patternType="solid">
        <fgColor rgb="FFF2F2F2"/>
        <bgColor indexed="64"/>
      </patternFill>
    </fill>
    <fill>
      <patternFill patternType="solid">
        <fgColor rgb="FF00788A"/>
        <bgColor indexed="64"/>
      </patternFill>
    </fill>
    <fill>
      <patternFill patternType="solid">
        <fgColor theme="0" tint="-0.249977111117893"/>
        <bgColor indexed="64"/>
      </patternFill>
    </fill>
  </fills>
  <borders count="44">
    <border>
      <left/>
      <right/>
      <top/>
      <bottom/>
      <diagonal/>
    </border>
    <border>
      <left style="thin">
        <color auto="1"/>
      </left>
      <right style="thin">
        <color auto="1"/>
      </right>
      <top style="thin">
        <color auto="1"/>
      </top>
      <bottom style="thin">
        <color auto="1"/>
      </bottom>
      <diagonal/>
    </border>
    <border>
      <left style="medium">
        <color rgb="FF00626F"/>
      </left>
      <right/>
      <top style="medium">
        <color rgb="FF00626F"/>
      </top>
      <bottom/>
      <diagonal/>
    </border>
    <border>
      <left/>
      <right style="medium">
        <color rgb="FF00626F"/>
      </right>
      <top style="medium">
        <color rgb="FF00626F"/>
      </top>
      <bottom/>
      <diagonal/>
    </border>
    <border>
      <left style="medium">
        <color rgb="FF00626F"/>
      </left>
      <right/>
      <top/>
      <bottom/>
      <diagonal/>
    </border>
    <border>
      <left/>
      <right style="medium">
        <color rgb="FF00626F"/>
      </right>
      <top/>
      <bottom/>
      <diagonal/>
    </border>
    <border>
      <left style="medium">
        <color rgb="FF00626F"/>
      </left>
      <right/>
      <top/>
      <bottom style="medium">
        <color rgb="FF00626F"/>
      </bottom>
      <diagonal/>
    </border>
    <border>
      <left/>
      <right style="medium">
        <color rgb="FF00626F"/>
      </right>
      <top/>
      <bottom style="medium">
        <color rgb="FF00626F"/>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medium">
        <color rgb="FF00626F"/>
      </top>
      <bottom/>
      <diagonal/>
    </border>
    <border>
      <left/>
      <right/>
      <top/>
      <bottom style="medium">
        <color rgb="FF00626F"/>
      </bottom>
      <diagonal/>
    </border>
    <border>
      <left style="thin">
        <color theme="0" tint="-0.24994659260841701"/>
      </left>
      <right style="thin">
        <color theme="0" tint="-0.24994659260841701"/>
      </right>
      <top style="thin">
        <color theme="0" tint="-0.2499465926084170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bottom style="thin">
        <color auto="1"/>
      </bottom>
      <diagonal/>
    </border>
    <border>
      <left/>
      <right style="thin">
        <color theme="0" tint="-0.24994659260841701"/>
      </right>
      <top/>
      <bottom/>
      <diagonal/>
    </border>
    <border>
      <left/>
      <right style="thin">
        <color theme="0" tint="-0.24994659260841701"/>
      </right>
      <top/>
      <bottom style="thin">
        <color auto="1"/>
      </bottom>
      <diagonal/>
    </border>
    <border>
      <left style="thin">
        <color auto="1"/>
      </left>
      <right/>
      <top/>
      <bottom/>
      <diagonal/>
    </border>
    <border>
      <left/>
      <right/>
      <top style="thin">
        <color auto="1"/>
      </top>
      <bottom style="thin">
        <color auto="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1" tint="0.499984740745262"/>
      </top>
      <bottom/>
      <diagonal/>
    </border>
    <border>
      <left/>
      <right style="thin">
        <color theme="0"/>
      </right>
      <top/>
      <bottom/>
      <diagonal/>
    </border>
    <border>
      <left/>
      <right style="thin">
        <color theme="0" tint="-0.24994659260841701"/>
      </right>
      <top style="thin">
        <color theme="0" tint="-0.24994659260841701"/>
      </top>
      <bottom/>
      <diagonal/>
    </border>
    <border>
      <left/>
      <right style="thin">
        <color theme="1" tint="0.499984740745262"/>
      </right>
      <top style="thin">
        <color theme="1" tint="0.499984740745262"/>
      </top>
      <bottom style="thin">
        <color theme="1" tint="0.499984740745262"/>
      </bottom>
      <diagonal/>
    </border>
    <border>
      <left style="thin">
        <color theme="0"/>
      </left>
      <right/>
      <top/>
      <bottom/>
      <diagonal/>
    </border>
    <border>
      <left style="thin">
        <color rgb="FF7F7F7F"/>
      </left>
      <right style="thin">
        <color rgb="FF7F7F7F"/>
      </right>
      <top style="thin">
        <color rgb="FF7F7F7F"/>
      </top>
      <bottom style="thin">
        <color rgb="FF7F7F7F"/>
      </bottom>
      <diagonal/>
    </border>
    <border>
      <left/>
      <right style="thin">
        <color rgb="FFBFBFBF"/>
      </right>
      <top/>
      <bottom style="thin">
        <color rgb="FF808080"/>
      </bottom>
      <diagonal/>
    </border>
    <border>
      <left style="thin">
        <color rgb="FFBFBFBF"/>
      </left>
      <right style="thin">
        <color rgb="FFBFBFBF"/>
      </right>
      <top style="thin">
        <color rgb="FFBFBFBF"/>
      </top>
      <bottom style="thin">
        <color rgb="FF808080"/>
      </bottom>
      <diagonal/>
    </border>
    <border>
      <left style="thin">
        <color rgb="FFBFBFBF"/>
      </left>
      <right style="thin">
        <color rgb="FFBFBFBF"/>
      </right>
      <top style="thin">
        <color rgb="FF808080"/>
      </top>
      <bottom style="thin">
        <color rgb="FF808080"/>
      </bottom>
      <diagonal/>
    </border>
    <border>
      <left/>
      <right style="thin">
        <color rgb="FFBFBFBF"/>
      </right>
      <top style="thin">
        <color rgb="FF808080"/>
      </top>
      <bottom/>
      <diagonal/>
    </border>
    <border>
      <left style="thin">
        <color rgb="FF808080"/>
      </left>
      <right style="thin">
        <color rgb="FF808080"/>
      </right>
      <top style="thin">
        <color rgb="FF808080"/>
      </top>
      <bottom style="thin">
        <color rgb="FF808080"/>
      </bottom>
      <diagonal/>
    </border>
    <border>
      <left/>
      <right style="thin">
        <color rgb="FFBFBFBF"/>
      </right>
      <top/>
      <bottom/>
      <diagonal/>
    </border>
    <border>
      <left style="thin">
        <color theme="0"/>
      </left>
      <right/>
      <top/>
      <bottom style="thin">
        <color theme="0" tint="-0.24994659260841701"/>
      </bottom>
      <diagonal/>
    </border>
    <border>
      <left style="thin">
        <color theme="0" tint="-0.499984740745262"/>
      </left>
      <right/>
      <top style="thin">
        <color theme="0" tint="-0.499984740745262"/>
      </top>
      <bottom style="thin">
        <color theme="0" tint="-0.499984740745262"/>
      </bottom>
      <diagonal/>
    </border>
  </borders>
  <cellStyleXfs count="33">
    <xf numFmtId="0" fontId="0" fillId="0" borderId="0"/>
    <xf numFmtId="164"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0" fillId="10" borderId="35" applyNumberFormat="0" applyAlignment="0" applyProtection="0"/>
    <xf numFmtId="0" fontId="18" fillId="0" borderId="0" applyNumberFormat="0" applyFill="0" applyBorder="0" applyAlignment="0" applyProtection="0"/>
  </cellStyleXfs>
  <cellXfs count="228">
    <xf numFmtId="0" fontId="0" fillId="0" borderId="0" xfId="0"/>
    <xf numFmtId="0" fontId="3" fillId="0" borderId="0" xfId="0" applyFont="1"/>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4" fillId="0" borderId="5" xfId="0" applyFont="1" applyBorder="1"/>
    <xf numFmtId="0" fontId="4" fillId="0" borderId="5" xfId="0" applyFont="1" applyBorder="1" applyAlignment="1">
      <alignment vertical="top" wrapText="1"/>
    </xf>
    <xf numFmtId="0" fontId="3" fillId="0" borderId="6" xfId="0" applyFont="1" applyBorder="1"/>
    <xf numFmtId="0" fontId="3" fillId="0" borderId="7" xfId="0" applyFont="1" applyBorder="1"/>
    <xf numFmtId="0" fontId="5" fillId="2" borderId="0" xfId="0" applyFont="1" applyFill="1"/>
    <xf numFmtId="0" fontId="5" fillId="2" borderId="0" xfId="0" applyFont="1" applyFill="1" applyAlignment="1">
      <alignment horizontal="center"/>
    </xf>
    <xf numFmtId="0" fontId="3" fillId="2" borderId="0" xfId="0" applyFont="1" applyFill="1"/>
    <xf numFmtId="0" fontId="3" fillId="2" borderId="0" xfId="0" applyFont="1" applyFill="1" applyAlignment="1">
      <alignment horizontal="center"/>
    </xf>
    <xf numFmtId="3" fontId="8" fillId="2" borderId="0" xfId="0" applyNumberFormat="1" applyFont="1" applyFill="1" applyAlignment="1">
      <alignment horizontal="center"/>
    </xf>
    <xf numFmtId="0" fontId="3" fillId="2" borderId="0" xfId="0" applyFont="1" applyFill="1" applyAlignment="1">
      <alignment horizontal="left"/>
    </xf>
    <xf numFmtId="0" fontId="8" fillId="2" borderId="0" xfId="0" applyFont="1" applyFill="1" applyAlignment="1">
      <alignment horizontal="center" vertical="center"/>
    </xf>
    <xf numFmtId="0" fontId="9" fillId="2" borderId="0" xfId="0" applyFont="1" applyFill="1"/>
    <xf numFmtId="0" fontId="3" fillId="2" borderId="0" xfId="0" applyFont="1" applyFill="1" applyAlignment="1">
      <alignment vertical="center"/>
    </xf>
    <xf numFmtId="0" fontId="11" fillId="4" borderId="0" xfId="0" applyFont="1" applyFill="1" applyAlignment="1">
      <alignment horizontal="left" vertical="center"/>
    </xf>
    <xf numFmtId="0" fontId="9" fillId="2" borderId="0" xfId="0" applyFont="1" applyFill="1" applyAlignment="1">
      <alignment vertical="top"/>
    </xf>
    <xf numFmtId="0" fontId="12" fillId="2" borderId="0" xfId="0" quotePrefix="1" applyFont="1" applyFill="1" applyAlignment="1">
      <alignment horizontal="left" vertical="center" indent="1"/>
    </xf>
    <xf numFmtId="0" fontId="3" fillId="2" borderId="0" xfId="0" applyFont="1" applyFill="1" applyAlignment="1">
      <alignment horizontal="center" vertical="top"/>
    </xf>
    <xf numFmtId="0" fontId="3" fillId="2" borderId="0" xfId="0" applyFont="1" applyFill="1" applyAlignment="1">
      <alignment horizontal="center" vertical="center"/>
    </xf>
    <xf numFmtId="9" fontId="8" fillId="4" borderId="1" xfId="2" applyFont="1" applyFill="1" applyBorder="1" applyAlignment="1">
      <alignment horizontal="center" vertical="center"/>
    </xf>
    <xf numFmtId="0" fontId="7" fillId="2" borderId="0" xfId="0" applyFont="1" applyFill="1"/>
    <xf numFmtId="165" fontId="8" fillId="4" borderId="9" xfId="1" applyNumberFormat="1" applyFont="1" applyFill="1" applyBorder="1" applyAlignment="1">
      <alignment horizontal="left" vertical="center"/>
    </xf>
    <xf numFmtId="165" fontId="8" fillId="6" borderId="10" xfId="1" applyNumberFormat="1" applyFont="1" applyFill="1" applyBorder="1" applyAlignment="1">
      <alignment horizontal="left" vertical="center"/>
    </xf>
    <xf numFmtId="0" fontId="7" fillId="2" borderId="8" xfId="0" applyFont="1" applyFill="1" applyBorder="1" applyAlignment="1">
      <alignment horizontal="center"/>
    </xf>
    <xf numFmtId="0" fontId="6" fillId="2" borderId="0" xfId="0" applyFont="1" applyFill="1"/>
    <xf numFmtId="37" fontId="8" fillId="4" borderId="1" xfId="1" applyNumberFormat="1" applyFont="1" applyFill="1" applyBorder="1" applyAlignment="1">
      <alignment horizontal="center" vertical="center"/>
    </xf>
    <xf numFmtId="0" fontId="14" fillId="2" borderId="0" xfId="0" applyFont="1" applyFill="1"/>
    <xf numFmtId="1" fontId="8" fillId="4" borderId="1" xfId="0" applyNumberFormat="1" applyFont="1" applyFill="1" applyBorder="1" applyAlignment="1">
      <alignment horizontal="center" vertical="center"/>
    </xf>
    <xf numFmtId="3" fontId="3" fillId="6" borderId="11" xfId="0" applyNumberFormat="1" applyFont="1" applyFill="1" applyBorder="1" applyAlignment="1">
      <alignment horizontal="center"/>
    </xf>
    <xf numFmtId="0" fontId="2" fillId="2" borderId="0" xfId="0" applyFont="1" applyFill="1" applyAlignment="1">
      <alignment vertical="center" wrapText="1"/>
    </xf>
    <xf numFmtId="0" fontId="11" fillId="2" borderId="0" xfId="0" applyFont="1" applyFill="1" applyAlignment="1">
      <alignment horizontal="left" vertical="center"/>
    </xf>
    <xf numFmtId="0" fontId="3" fillId="5" borderId="0" xfId="0" applyFont="1" applyFill="1"/>
    <xf numFmtId="0" fontId="2" fillId="5" borderId="0" xfId="0" applyFont="1" applyFill="1" applyAlignment="1">
      <alignment horizontal="center" vertical="center" wrapText="1"/>
    </xf>
    <xf numFmtId="0" fontId="3" fillId="5" borderId="0" xfId="0" applyFont="1" applyFill="1" applyAlignment="1">
      <alignment horizontal="left"/>
    </xf>
    <xf numFmtId="0" fontId="3" fillId="5" borderId="0" xfId="0" applyFont="1" applyFill="1" applyAlignment="1">
      <alignment vertical="center"/>
    </xf>
    <xf numFmtId="0" fontId="11" fillId="2" borderId="0" xfId="0" applyFont="1" applyFill="1" applyAlignment="1">
      <alignment horizontal="center" vertical="center"/>
    </xf>
    <xf numFmtId="0" fontId="5" fillId="2" borderId="0" xfId="0" applyFont="1" applyFill="1" applyAlignment="1">
      <alignment horizontal="left" vertical="top"/>
    </xf>
    <xf numFmtId="0" fontId="12" fillId="2" borderId="0" xfId="0" quotePrefix="1" applyFont="1" applyFill="1" applyAlignment="1">
      <alignment horizontal="left" vertical="top" indent="1"/>
    </xf>
    <xf numFmtId="3" fontId="8" fillId="7" borderId="1" xfId="0" applyNumberFormat="1" applyFont="1" applyFill="1" applyBorder="1" applyAlignment="1">
      <alignment horizontal="center" wrapText="1"/>
    </xf>
    <xf numFmtId="0" fontId="10" fillId="3" borderId="11" xfId="0" applyFont="1" applyFill="1" applyBorder="1" applyAlignment="1">
      <alignment horizontal="center" vertical="center" wrapText="1"/>
    </xf>
    <xf numFmtId="3" fontId="7" fillId="6" borderId="11" xfId="0" applyNumberFormat="1" applyFont="1" applyFill="1" applyBorder="1" applyAlignment="1">
      <alignment horizontal="center"/>
    </xf>
    <xf numFmtId="0" fontId="10" fillId="3" borderId="14" xfId="0" applyFont="1" applyFill="1" applyBorder="1" applyAlignment="1">
      <alignment horizontal="center" vertical="center" wrapText="1"/>
    </xf>
    <xf numFmtId="0" fontId="21" fillId="9" borderId="17" xfId="0" applyFont="1" applyFill="1" applyBorder="1" applyAlignment="1">
      <alignment horizontal="left" vertical="center"/>
    </xf>
    <xf numFmtId="0" fontId="21" fillId="9" borderId="17" xfId="0" applyFont="1" applyFill="1" applyBorder="1" applyAlignment="1">
      <alignment horizontal="center" vertical="center"/>
    </xf>
    <xf numFmtId="3" fontId="21" fillId="9" borderId="17" xfId="1" applyNumberFormat="1" applyFont="1" applyFill="1" applyBorder="1" applyAlignment="1">
      <alignment horizontal="center" vertical="center"/>
    </xf>
    <xf numFmtId="0" fontId="21" fillId="9" borderId="17" xfId="0" quotePrefix="1" applyFont="1" applyFill="1" applyBorder="1" applyAlignment="1">
      <alignment horizontal="center" vertical="center"/>
    </xf>
    <xf numFmtId="3" fontId="8" fillId="6" borderId="1" xfId="0" applyNumberFormat="1" applyFont="1" applyFill="1" applyBorder="1" applyAlignment="1">
      <alignment horizontal="center" vertical="center"/>
    </xf>
    <xf numFmtId="3" fontId="7" fillId="6" borderId="1" xfId="0" applyNumberFormat="1" applyFont="1" applyFill="1" applyBorder="1" applyAlignment="1">
      <alignment horizontal="center" vertical="center"/>
    </xf>
    <xf numFmtId="0" fontId="15" fillId="5" borderId="11" xfId="0" applyFont="1" applyFill="1" applyBorder="1" applyAlignment="1">
      <alignment horizontal="center" vertical="center" wrapText="1"/>
    </xf>
    <xf numFmtId="0" fontId="8" fillId="2" borderId="0" xfId="0" applyFont="1" applyFill="1" applyAlignment="1">
      <alignment horizontal="left" vertical="center" wrapText="1"/>
    </xf>
    <xf numFmtId="0" fontId="8" fillId="2" borderId="0" xfId="0" applyFont="1" applyFill="1"/>
    <xf numFmtId="0" fontId="23" fillId="2" borderId="0" xfId="0" applyFont="1" applyFill="1"/>
    <xf numFmtId="0" fontId="23" fillId="2" borderId="0" xfId="0" applyFont="1" applyFill="1" applyAlignment="1">
      <alignment horizontal="center"/>
    </xf>
    <xf numFmtId="0" fontId="0" fillId="2" borderId="0" xfId="0" applyFill="1" applyAlignment="1">
      <alignment horizontal="center"/>
    </xf>
    <xf numFmtId="0" fontId="15" fillId="5" borderId="18" xfId="0" applyFont="1" applyFill="1" applyBorder="1" applyAlignment="1">
      <alignment vertical="center" wrapText="1"/>
    </xf>
    <xf numFmtId="0" fontId="23" fillId="2" borderId="0" xfId="0" applyFont="1" applyFill="1" applyAlignment="1">
      <alignment vertical="center"/>
    </xf>
    <xf numFmtId="0" fontId="26" fillId="9" borderId="17" xfId="0" applyFont="1" applyFill="1" applyBorder="1" applyAlignment="1">
      <alignment horizontal="left" vertical="center"/>
    </xf>
    <xf numFmtId="0" fontId="26" fillId="9" borderId="17" xfId="0" applyFont="1" applyFill="1" applyBorder="1" applyAlignment="1">
      <alignment horizontal="center" vertical="center"/>
    </xf>
    <xf numFmtId="3" fontId="26" fillId="9" borderId="17" xfId="1" applyNumberFormat="1" applyFont="1" applyFill="1" applyBorder="1" applyAlignment="1">
      <alignment horizontal="center" vertical="center"/>
    </xf>
    <xf numFmtId="3" fontId="0" fillId="6" borderId="17" xfId="0" applyNumberFormat="1" applyFill="1" applyBorder="1" applyAlignment="1">
      <alignment horizontal="center"/>
    </xf>
    <xf numFmtId="0" fontId="0" fillId="2" borderId="17" xfId="0" applyFill="1" applyBorder="1" applyAlignment="1">
      <alignment horizontal="center"/>
    </xf>
    <xf numFmtId="0" fontId="27" fillId="5" borderId="18" xfId="0" applyFont="1" applyFill="1" applyBorder="1"/>
    <xf numFmtId="0" fontId="27" fillId="5" borderId="11" xfId="0" applyFont="1" applyFill="1" applyBorder="1" applyAlignment="1">
      <alignment horizontal="center"/>
    </xf>
    <xf numFmtId="3" fontId="27" fillId="5" borderId="11" xfId="0" applyNumberFormat="1" applyFont="1" applyFill="1" applyBorder="1" applyAlignment="1">
      <alignment horizontal="center"/>
    </xf>
    <xf numFmtId="0" fontId="27" fillId="5" borderId="18" xfId="0" applyFont="1" applyFill="1" applyBorder="1" applyAlignment="1">
      <alignment horizontal="left"/>
    </xf>
    <xf numFmtId="0" fontId="26" fillId="9" borderId="17" xfId="0" quotePrefix="1" applyFont="1" applyFill="1" applyBorder="1" applyAlignment="1">
      <alignment horizontal="center" vertical="center"/>
    </xf>
    <xf numFmtId="3" fontId="26" fillId="9" borderId="17" xfId="1" quotePrefix="1" applyNumberFormat="1" applyFont="1" applyFill="1" applyBorder="1" applyAlignment="1">
      <alignment horizontal="center" vertical="center"/>
    </xf>
    <xf numFmtId="0" fontId="28" fillId="4" borderId="17" xfId="0" applyFont="1" applyFill="1" applyBorder="1" applyAlignment="1">
      <alignment horizontal="left"/>
    </xf>
    <xf numFmtId="3" fontId="0" fillId="2" borderId="17" xfId="0" quotePrefix="1" applyNumberFormat="1" applyFill="1" applyBorder="1" applyAlignment="1">
      <alignment horizontal="center"/>
    </xf>
    <xf numFmtId="3" fontId="22" fillId="6" borderId="17" xfId="0" applyNumberFormat="1" applyFont="1" applyFill="1" applyBorder="1" applyAlignment="1">
      <alignment horizontal="center"/>
    </xf>
    <xf numFmtId="0" fontId="29" fillId="4" borderId="17" xfId="0" quotePrefix="1" applyFont="1" applyFill="1" applyBorder="1" applyAlignment="1">
      <alignment horizontal="center"/>
    </xf>
    <xf numFmtId="0" fontId="30" fillId="2" borderId="0" xfId="0" applyFont="1" applyFill="1" applyAlignment="1">
      <alignment horizontal="center"/>
    </xf>
    <xf numFmtId="3" fontId="30" fillId="2" borderId="0" xfId="0" applyNumberFormat="1" applyFont="1" applyFill="1" applyAlignment="1">
      <alignment horizontal="center"/>
    </xf>
    <xf numFmtId="0" fontId="30" fillId="2" borderId="0" xfId="0" quotePrefix="1" applyFont="1" applyFill="1"/>
    <xf numFmtId="0" fontId="30" fillId="2" borderId="0" xfId="0" applyFont="1" applyFill="1"/>
    <xf numFmtId="0" fontId="30" fillId="2" borderId="0" xfId="0" quotePrefix="1" applyFont="1" applyFill="1" applyAlignment="1">
      <alignment vertical="top"/>
    </xf>
    <xf numFmtId="0" fontId="31" fillId="2" borderId="0" xfId="0" quotePrefix="1" applyFont="1" applyFill="1" applyAlignment="1">
      <alignment horizontal="left" vertical="top" wrapText="1" indent="2"/>
    </xf>
    <xf numFmtId="0" fontId="32" fillId="4" borderId="0" xfId="0" applyFont="1" applyFill="1" applyAlignment="1">
      <alignment vertical="center" wrapText="1"/>
    </xf>
    <xf numFmtId="0" fontId="34" fillId="2" borderId="0" xfId="0" applyFont="1" applyFill="1"/>
    <xf numFmtId="3" fontId="0" fillId="9" borderId="17" xfId="0" applyNumberFormat="1" applyFill="1" applyBorder="1" applyAlignment="1">
      <alignment horizontal="center"/>
    </xf>
    <xf numFmtId="0" fontId="0" fillId="9" borderId="17" xfId="0" applyFill="1" applyBorder="1" applyAlignment="1">
      <alignment horizontal="center"/>
    </xf>
    <xf numFmtId="3" fontId="26" fillId="6" borderId="17" xfId="1" applyNumberFormat="1" applyFont="1" applyFill="1" applyBorder="1" applyAlignment="1">
      <alignment horizontal="center" vertical="center"/>
    </xf>
    <xf numFmtId="3" fontId="27" fillId="5" borderId="14" xfId="0" applyNumberFormat="1" applyFont="1" applyFill="1" applyBorder="1" applyAlignment="1">
      <alignment horizontal="center"/>
    </xf>
    <xf numFmtId="3" fontId="35" fillId="5" borderId="28" xfId="0" applyNumberFormat="1" applyFont="1" applyFill="1" applyBorder="1" applyAlignment="1">
      <alignment horizontal="center"/>
    </xf>
    <xf numFmtId="0" fontId="21" fillId="6" borderId="17" xfId="0" applyFont="1" applyFill="1" applyBorder="1" applyAlignment="1">
      <alignment horizontal="center" vertical="center"/>
    </xf>
    <xf numFmtId="3" fontId="21" fillId="6" borderId="17" xfId="1" applyNumberFormat="1" applyFont="1" applyFill="1" applyBorder="1" applyAlignment="1">
      <alignment horizontal="center" vertical="center"/>
    </xf>
    <xf numFmtId="3" fontId="8" fillId="4" borderId="29" xfId="0" applyNumberFormat="1" applyFont="1" applyFill="1" applyBorder="1" applyAlignment="1">
      <alignment horizontal="center" wrapText="1"/>
    </xf>
    <xf numFmtId="37" fontId="37" fillId="4" borderId="29" xfId="1" applyNumberFormat="1" applyFont="1" applyFill="1" applyBorder="1" applyAlignment="1">
      <alignment horizontal="center" vertical="center"/>
    </xf>
    <xf numFmtId="1" fontId="37" fillId="4" borderId="29" xfId="0" applyNumberFormat="1" applyFont="1" applyFill="1" applyBorder="1" applyAlignment="1">
      <alignment horizontal="center" vertical="center"/>
    </xf>
    <xf numFmtId="3" fontId="15" fillId="4" borderId="29" xfId="0" applyNumberFormat="1" applyFont="1" applyFill="1" applyBorder="1" applyAlignment="1">
      <alignment horizontal="center" vertical="center"/>
    </xf>
    <xf numFmtId="1" fontId="15" fillId="4" borderId="29" xfId="0" applyNumberFormat="1" applyFont="1" applyFill="1" applyBorder="1" applyAlignment="1">
      <alignment horizontal="center" vertical="center"/>
    </xf>
    <xf numFmtId="3" fontId="14" fillId="4" borderId="29" xfId="0" applyNumberFormat="1" applyFont="1" applyFill="1" applyBorder="1" applyAlignment="1">
      <alignment horizontal="center" vertical="center"/>
    </xf>
    <xf numFmtId="0" fontId="3" fillId="4" borderId="0" xfId="0" applyFont="1" applyFill="1"/>
    <xf numFmtId="3" fontId="8" fillId="4" borderId="0" xfId="0" applyNumberFormat="1" applyFont="1" applyFill="1" applyAlignment="1">
      <alignment horizontal="center"/>
    </xf>
    <xf numFmtId="0" fontId="20" fillId="7" borderId="0" xfId="0" applyFont="1" applyFill="1" applyAlignment="1">
      <alignment horizontal="center" vertical="center"/>
    </xf>
    <xf numFmtId="9" fontId="8" fillId="4" borderId="1" xfId="2" quotePrefix="1" applyFont="1" applyFill="1" applyBorder="1" applyAlignment="1">
      <alignment horizontal="center" vertical="center"/>
    </xf>
    <xf numFmtId="0" fontId="11" fillId="0" borderId="0" xfId="0" applyFont="1" applyAlignment="1">
      <alignment vertical="center" wrapText="1"/>
    </xf>
    <xf numFmtId="3" fontId="15" fillId="4" borderId="29" xfId="0" applyNumberFormat="1" applyFont="1" applyFill="1" applyBorder="1" applyAlignment="1">
      <alignment horizontal="center" wrapText="1"/>
    </xf>
    <xf numFmtId="37" fontId="15" fillId="4" borderId="29" xfId="1" applyNumberFormat="1" applyFont="1" applyFill="1" applyBorder="1" applyAlignment="1">
      <alignment horizontal="center" vertical="center"/>
    </xf>
    <xf numFmtId="9" fontId="15" fillId="4" borderId="29" xfId="2" applyFont="1" applyFill="1" applyBorder="1" applyAlignment="1">
      <alignment horizontal="center" vertical="center"/>
    </xf>
    <xf numFmtId="0" fontId="10" fillId="3" borderId="32" xfId="0" applyFont="1" applyFill="1" applyBorder="1" applyAlignment="1">
      <alignment horizontal="center" vertical="center" wrapText="1"/>
    </xf>
    <xf numFmtId="0" fontId="21" fillId="6" borderId="33" xfId="0" applyFont="1" applyFill="1" applyBorder="1" applyAlignment="1">
      <alignment horizontal="left" vertical="center"/>
    </xf>
    <xf numFmtId="0" fontId="3" fillId="2" borderId="31" xfId="0" applyFont="1" applyFill="1" applyBorder="1"/>
    <xf numFmtId="0" fontId="23" fillId="2" borderId="31" xfId="0" applyFont="1" applyFill="1" applyBorder="1"/>
    <xf numFmtId="0" fontId="23" fillId="2" borderId="31" xfId="0" applyFont="1" applyFill="1" applyBorder="1" applyAlignment="1">
      <alignment vertical="center"/>
    </xf>
    <xf numFmtId="0" fontId="0" fillId="2" borderId="0" xfId="0" applyFill="1"/>
    <xf numFmtId="0" fontId="41" fillId="2" borderId="0" xfId="0" applyFont="1" applyFill="1"/>
    <xf numFmtId="0" fontId="42" fillId="2" borderId="0" xfId="0" applyFont="1" applyFill="1" applyAlignment="1">
      <alignment horizontal="center" vertical="center" wrapText="1"/>
    </xf>
    <xf numFmtId="0" fontId="11" fillId="0" borderId="36" xfId="0" applyFont="1" applyBorder="1" applyAlignment="1">
      <alignment horizontal="center" vertical="center" wrapText="1"/>
    </xf>
    <xf numFmtId="0" fontId="0" fillId="2" borderId="0" xfId="0" applyFill="1" applyAlignment="1">
      <alignment textRotation="90"/>
    </xf>
    <xf numFmtId="0" fontId="45" fillId="9" borderId="38" xfId="0" applyFont="1" applyFill="1" applyBorder="1" applyAlignment="1">
      <alignment horizontal="center" vertical="center" wrapText="1" readingOrder="1"/>
    </xf>
    <xf numFmtId="0" fontId="29" fillId="12" borderId="40" xfId="0" applyFont="1" applyFill="1" applyBorder="1" applyAlignment="1">
      <alignment horizontal="center" vertical="center" wrapText="1" readingOrder="1"/>
    </xf>
    <xf numFmtId="0" fontId="29" fillId="12" borderId="40" xfId="0" applyFont="1" applyFill="1" applyBorder="1" applyAlignment="1">
      <alignment horizontal="left" vertical="center" wrapText="1" readingOrder="1"/>
    </xf>
    <xf numFmtId="0" fontId="22" fillId="10" borderId="35" xfId="31" applyFont="1" applyAlignment="1">
      <alignment horizontal="center" vertical="center" wrapText="1" readingOrder="1"/>
    </xf>
    <xf numFmtId="0" fontId="7" fillId="2" borderId="0" xfId="0" applyFont="1" applyFill="1" applyAlignment="1">
      <alignment vertical="top" wrapText="1"/>
    </xf>
    <xf numFmtId="0" fontId="47" fillId="2" borderId="0" xfId="0" applyFont="1" applyFill="1" applyAlignment="1">
      <alignment wrapText="1"/>
    </xf>
    <xf numFmtId="0" fontId="34" fillId="2" borderId="0" xfId="0" applyFont="1" applyFill="1" applyAlignment="1">
      <alignment wrapText="1"/>
    </xf>
    <xf numFmtId="0" fontId="51" fillId="2" borderId="0" xfId="0" applyFont="1" applyFill="1"/>
    <xf numFmtId="0" fontId="8" fillId="2" borderId="0" xfId="0" applyFont="1" applyFill="1" applyAlignment="1">
      <alignment wrapText="1"/>
    </xf>
    <xf numFmtId="0" fontId="44" fillId="13" borderId="37" xfId="0" applyFont="1" applyFill="1" applyBorder="1" applyAlignment="1">
      <alignment horizontal="center" vertical="center" wrapText="1" readingOrder="1"/>
    </xf>
    <xf numFmtId="0" fontId="59" fillId="2" borderId="0" xfId="0" applyFont="1" applyFill="1" applyAlignment="1">
      <alignment horizontal="left" vertical="center" wrapText="1"/>
    </xf>
    <xf numFmtId="0" fontId="60" fillId="2" borderId="0" xfId="0" quotePrefix="1" applyFont="1" applyFill="1" applyAlignment="1">
      <alignment horizontal="left" vertical="top" wrapText="1" indent="2"/>
    </xf>
    <xf numFmtId="0" fontId="56" fillId="2" borderId="0" xfId="0" applyFont="1" applyFill="1" applyAlignment="1">
      <alignment horizontal="center" vertical="center"/>
    </xf>
    <xf numFmtId="0" fontId="56" fillId="2" borderId="0" xfId="0" applyFont="1" applyFill="1"/>
    <xf numFmtId="0" fontId="30" fillId="2" borderId="0" xfId="0" quotePrefix="1" applyFont="1" applyFill="1" applyAlignment="1">
      <alignment horizontal="left" vertical="top" wrapText="1"/>
    </xf>
    <xf numFmtId="0" fontId="33" fillId="9" borderId="0" xfId="0" applyFont="1" applyFill="1" applyAlignment="1">
      <alignment vertical="center"/>
    </xf>
    <xf numFmtId="0" fontId="23" fillId="9" borderId="0" xfId="0" applyFont="1" applyFill="1"/>
    <xf numFmtId="0" fontId="62" fillId="2" borderId="0" xfId="0" applyFont="1" applyFill="1"/>
    <xf numFmtId="0" fontId="5" fillId="0" borderId="0" xfId="0" applyFont="1" applyAlignment="1">
      <alignment horizontal="left" vertical="top"/>
    </xf>
    <xf numFmtId="1" fontId="37" fillId="4" borderId="29" xfId="2" applyNumberFormat="1" applyFont="1" applyFill="1" applyBorder="1" applyAlignment="1">
      <alignment horizontal="center" vertical="center"/>
    </xf>
    <xf numFmtId="0" fontId="64" fillId="3" borderId="14" xfId="0" applyFont="1" applyFill="1" applyBorder="1" applyAlignment="1">
      <alignment horizontal="center" vertical="center" wrapText="1"/>
    </xf>
    <xf numFmtId="0" fontId="68" fillId="2" borderId="0" xfId="0" applyFont="1" applyFill="1"/>
    <xf numFmtId="0" fontId="3" fillId="2" borderId="0" xfId="0" applyFont="1" applyFill="1" applyAlignment="1">
      <alignment wrapText="1"/>
    </xf>
    <xf numFmtId="0" fontId="47" fillId="2" borderId="0" xfId="0" applyFont="1" applyFill="1" applyAlignment="1">
      <alignment horizontal="left" vertical="center" wrapText="1"/>
    </xf>
    <xf numFmtId="0" fontId="2" fillId="2" borderId="0" xfId="0" applyFont="1" applyFill="1" applyAlignment="1">
      <alignment horizontal="center" vertical="center" wrapText="1"/>
    </xf>
    <xf numFmtId="0" fontId="7" fillId="2" borderId="0" xfId="0" applyFont="1" applyFill="1" applyAlignment="1">
      <alignment horizontal="left" vertical="top" wrapText="1"/>
    </xf>
    <xf numFmtId="0" fontId="9" fillId="2" borderId="0" xfId="0" applyFont="1" applyFill="1" applyAlignment="1">
      <alignment horizontal="left" wrapText="1"/>
    </xf>
    <xf numFmtId="0" fontId="13" fillId="4" borderId="0" xfId="0" applyFont="1" applyFill="1" applyAlignment="1">
      <alignment horizontal="left" vertical="center" wrapText="1"/>
    </xf>
    <xf numFmtId="0" fontId="8" fillId="2" borderId="0" xfId="0" applyFont="1" applyFill="1" applyAlignment="1">
      <alignment horizontal="left" vertical="top" wrapText="1"/>
    </xf>
    <xf numFmtId="0" fontId="7" fillId="0" borderId="0" xfId="0" applyFont="1" applyFill="1"/>
    <xf numFmtId="0" fontId="23" fillId="0" borderId="0" xfId="0" applyFont="1" applyFill="1"/>
    <xf numFmtId="0" fontId="69" fillId="14" borderId="0" xfId="0" applyFont="1" applyFill="1" applyAlignment="1">
      <alignment horizontal="left" vertical="center"/>
    </xf>
    <xf numFmtId="0" fontId="0" fillId="14" borderId="0" xfId="0" applyFill="1"/>
    <xf numFmtId="49" fontId="50" fillId="0" borderId="5" xfId="0" applyNumberFormat="1" applyFont="1" applyBorder="1" applyAlignment="1">
      <alignment vertical="top"/>
    </xf>
    <xf numFmtId="0" fontId="70" fillId="2" borderId="0" xfId="32" applyFont="1" applyFill="1" applyAlignment="1">
      <alignment vertical="center"/>
    </xf>
    <xf numFmtId="0" fontId="2" fillId="2" borderId="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7" fillId="2" borderId="0" xfId="0" quotePrefix="1" applyFont="1" applyFill="1" applyAlignment="1">
      <alignment horizontal="left" vertical="center" wrapText="1"/>
    </xf>
    <xf numFmtId="0" fontId="47" fillId="0" borderId="0" xfId="0" quotePrefix="1" applyFont="1" applyFill="1" applyAlignment="1">
      <alignment horizontal="left" vertical="center" wrapText="1"/>
    </xf>
    <xf numFmtId="0" fontId="41" fillId="2" borderId="0" xfId="0" quotePrefix="1" applyFont="1" applyFill="1" applyAlignment="1">
      <alignment horizontal="left" vertical="center" wrapText="1"/>
    </xf>
    <xf numFmtId="0" fontId="63" fillId="2" borderId="0" xfId="0" quotePrefix="1" applyFont="1" applyFill="1" applyAlignment="1">
      <alignment horizontal="left" vertical="center" wrapText="1"/>
    </xf>
    <xf numFmtId="0" fontId="49" fillId="2" borderId="0" xfId="0" quotePrefix="1" applyFont="1" applyFill="1" applyAlignment="1">
      <alignment horizontal="left" vertical="top" wrapText="1"/>
    </xf>
    <xf numFmtId="0" fontId="22" fillId="11" borderId="35" xfId="31" applyFont="1" applyFill="1" applyAlignment="1">
      <alignment horizontal="center" vertical="center" wrapText="1"/>
    </xf>
    <xf numFmtId="0" fontId="43" fillId="11" borderId="39" xfId="0" applyFont="1" applyFill="1" applyBorder="1" applyAlignment="1">
      <alignment horizontal="center" vertical="center" textRotation="90" wrapText="1"/>
    </xf>
    <xf numFmtId="0" fontId="43" fillId="11" borderId="41" xfId="0" applyFont="1" applyFill="1" applyBorder="1" applyAlignment="1">
      <alignment horizontal="center" vertical="center" textRotation="90" wrapText="1"/>
    </xf>
    <xf numFmtId="0" fontId="46" fillId="4" borderId="0" xfId="0" applyFont="1" applyFill="1" applyAlignment="1">
      <alignment horizontal="left" vertical="center" wrapText="1"/>
    </xf>
    <xf numFmtId="0" fontId="47" fillId="2" borderId="0" xfId="0" applyFont="1" applyFill="1" applyAlignment="1">
      <alignment horizontal="left" vertical="center" wrapText="1"/>
    </xf>
    <xf numFmtId="0" fontId="7" fillId="2" borderId="0" xfId="0" applyFont="1" applyFill="1" applyAlignment="1">
      <alignment horizontal="left" vertical="top" wrapText="1"/>
    </xf>
    <xf numFmtId="0" fontId="7" fillId="2" borderId="0" xfId="0" applyFont="1" applyFill="1" applyAlignment="1">
      <alignment horizontal="left" vertical="center" wrapText="1"/>
    </xf>
    <xf numFmtId="0" fontId="24" fillId="7" borderId="15" xfId="0" applyFont="1" applyFill="1" applyBorder="1" applyAlignment="1">
      <alignment horizontal="center" vertical="center" wrapText="1"/>
    </xf>
    <xf numFmtId="0" fontId="24" fillId="7" borderId="27" xfId="0" applyFont="1" applyFill="1" applyBorder="1" applyAlignment="1">
      <alignment horizontal="center" vertical="center" wrapText="1"/>
    </xf>
    <xf numFmtId="0" fontId="24" fillId="7" borderId="16" xfId="0" applyFont="1" applyFill="1" applyBorder="1" applyAlignment="1">
      <alignment horizontal="center" vertical="center" wrapText="1"/>
    </xf>
    <xf numFmtId="0" fontId="11" fillId="2" borderId="30" xfId="0" applyFont="1" applyFill="1" applyBorder="1" applyAlignment="1">
      <alignment horizontal="left" vertical="center" wrapText="1"/>
    </xf>
    <xf numFmtId="0" fontId="24" fillId="8" borderId="34" xfId="0" applyFont="1" applyFill="1" applyBorder="1" applyAlignment="1">
      <alignment horizontal="center" vertical="center" wrapText="1"/>
    </xf>
    <xf numFmtId="0" fontId="24" fillId="8" borderId="0" xfId="0" applyFont="1" applyFill="1" applyAlignment="1">
      <alignment horizontal="center" vertical="center" wrapText="1"/>
    </xf>
    <xf numFmtId="0" fontId="20" fillId="8" borderId="42" xfId="0" applyFont="1" applyFill="1" applyBorder="1" applyAlignment="1">
      <alignment horizontal="left" vertical="center"/>
    </xf>
    <xf numFmtId="0" fontId="20" fillId="8" borderId="21" xfId="0" applyFont="1" applyFill="1" applyBorder="1" applyAlignment="1">
      <alignment horizontal="left" vertical="center"/>
    </xf>
    <xf numFmtId="0" fontId="52" fillId="2" borderId="2" xfId="0" applyFont="1" applyFill="1" applyBorder="1" applyAlignment="1">
      <alignment horizontal="center" vertical="center" wrapText="1"/>
    </xf>
    <xf numFmtId="0" fontId="52" fillId="2" borderId="12" xfId="0" applyFont="1" applyFill="1" applyBorder="1" applyAlignment="1">
      <alignment horizontal="center" vertical="center" wrapText="1"/>
    </xf>
    <xf numFmtId="0" fontId="52" fillId="2" borderId="3" xfId="0" applyFont="1" applyFill="1" applyBorder="1" applyAlignment="1">
      <alignment horizontal="center" vertical="center" wrapText="1"/>
    </xf>
    <xf numFmtId="0" fontId="52" fillId="2" borderId="4" xfId="0" applyFont="1" applyFill="1" applyBorder="1" applyAlignment="1">
      <alignment horizontal="center" vertical="center" wrapText="1"/>
    </xf>
    <xf numFmtId="0" fontId="52" fillId="2" borderId="0" xfId="0" applyFont="1" applyFill="1" applyAlignment="1">
      <alignment horizontal="center" vertical="center" wrapText="1"/>
    </xf>
    <xf numFmtId="0" fontId="52" fillId="2" borderId="5" xfId="0" applyFont="1" applyFill="1" applyBorder="1" applyAlignment="1">
      <alignment horizontal="center" vertical="center" wrapText="1"/>
    </xf>
    <xf numFmtId="0" fontId="52" fillId="2" borderId="6" xfId="0" applyFont="1" applyFill="1" applyBorder="1" applyAlignment="1">
      <alignment horizontal="center" vertical="center" wrapText="1"/>
    </xf>
    <xf numFmtId="0" fontId="52" fillId="2" borderId="13" xfId="0" applyFont="1" applyFill="1" applyBorder="1" applyAlignment="1">
      <alignment horizontal="center" vertical="center" wrapText="1"/>
    </xf>
    <xf numFmtId="0" fontId="52" fillId="2" borderId="7" xfId="0" applyFont="1" applyFill="1" applyBorder="1" applyAlignment="1">
      <alignment horizontal="center" vertical="center" wrapText="1"/>
    </xf>
    <xf numFmtId="0" fontId="3" fillId="2" borderId="1" xfId="0" applyFont="1" applyFill="1" applyBorder="1" applyAlignment="1">
      <alignment horizontal="left" vertical="center"/>
    </xf>
    <xf numFmtId="0" fontId="8" fillId="2" borderId="1"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57" fillId="0" borderId="0" xfId="0" applyFont="1" applyAlignment="1">
      <alignment horizontal="left" vertical="top" wrapText="1"/>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xf>
    <xf numFmtId="0" fontId="8" fillId="0" borderId="0" xfId="0" applyFont="1" applyAlignment="1">
      <alignment horizontal="left" vertical="top" wrapText="1"/>
    </xf>
    <xf numFmtId="0" fontId="57" fillId="2" borderId="0" xfId="0" applyFont="1" applyFill="1" applyAlignment="1">
      <alignment horizontal="left" vertical="top" wrapText="1"/>
    </xf>
    <xf numFmtId="0" fontId="8" fillId="2" borderId="0" xfId="0" applyFont="1" applyFill="1" applyAlignment="1">
      <alignment horizontal="left" vertical="top" wrapText="1"/>
    </xf>
    <xf numFmtId="0" fontId="3" fillId="2" borderId="26" xfId="0" applyFont="1" applyFill="1" applyBorder="1" applyAlignment="1">
      <alignment horizontal="left" vertical="center" wrapText="1"/>
    </xf>
    <xf numFmtId="0" fontId="3" fillId="2" borderId="0" xfId="0" applyFont="1" applyFill="1" applyAlignment="1">
      <alignment horizontal="left" vertical="center" wrapText="1"/>
    </xf>
    <xf numFmtId="0" fontId="36" fillId="4" borderId="29" xfId="0" applyFont="1" applyFill="1" applyBorder="1" applyAlignment="1">
      <alignment horizontal="left"/>
    </xf>
    <xf numFmtId="0" fontId="36" fillId="4" borderId="29" xfId="0" applyFont="1" applyFill="1" applyBorder="1" applyAlignment="1">
      <alignment horizontal="left" wrapText="1"/>
    </xf>
    <xf numFmtId="0" fontId="38" fillId="4" borderId="29" xfId="0" applyFont="1" applyFill="1" applyBorder="1" applyAlignment="1">
      <alignment horizontal="left"/>
    </xf>
    <xf numFmtId="0" fontId="38" fillId="4" borderId="29" xfId="0" applyFont="1" applyFill="1" applyBorder="1" applyAlignment="1">
      <alignment horizontal="left" wrapText="1"/>
    </xf>
    <xf numFmtId="0" fontId="15" fillId="4" borderId="29" xfId="0" applyFont="1" applyFill="1" applyBorder="1" applyAlignment="1">
      <alignment horizontal="left" wrapText="1"/>
    </xf>
    <xf numFmtId="0" fontId="8" fillId="8" borderId="0" xfId="0" applyFont="1" applyFill="1" applyAlignment="1">
      <alignment horizontal="center" vertical="center"/>
    </xf>
    <xf numFmtId="0" fontId="8" fillId="8" borderId="24" xfId="0" applyFont="1" applyFill="1" applyBorder="1" applyAlignment="1">
      <alignment horizontal="center" vertical="center"/>
    </xf>
    <xf numFmtId="0" fontId="8" fillId="8" borderId="23" xfId="0" applyFont="1" applyFill="1" applyBorder="1" applyAlignment="1">
      <alignment horizontal="center" vertical="center"/>
    </xf>
    <xf numFmtId="0" fontId="8" fillId="8" borderId="25" xfId="0" applyFont="1" applyFill="1" applyBorder="1" applyAlignment="1">
      <alignment horizontal="center" vertical="center"/>
    </xf>
    <xf numFmtId="0" fontId="8" fillId="2" borderId="0" xfId="0" applyFont="1" applyFill="1" applyAlignment="1">
      <alignment vertical="top" wrapText="1"/>
    </xf>
    <xf numFmtId="0" fontId="0" fillId="0" borderId="0" xfId="0" applyAlignment="1">
      <alignment wrapText="1"/>
    </xf>
    <xf numFmtId="0" fontId="36" fillId="4" borderId="43" xfId="0" applyFont="1" applyFill="1" applyBorder="1" applyAlignment="1">
      <alignment horizontal="left" vertical="center" wrapText="1"/>
    </xf>
    <xf numFmtId="0" fontId="36" fillId="4" borderId="29" xfId="0" applyFont="1" applyFill="1" applyBorder="1" applyAlignment="1">
      <alignment horizontal="left" vertical="center" wrapText="1"/>
    </xf>
    <xf numFmtId="0" fontId="15" fillId="4" borderId="43" xfId="0" applyFont="1" applyFill="1" applyBorder="1" applyAlignment="1">
      <alignment horizontal="left" vertical="center" wrapText="1"/>
    </xf>
    <xf numFmtId="0" fontId="15" fillId="4" borderId="29" xfId="0" applyFont="1" applyFill="1" applyBorder="1" applyAlignment="1">
      <alignment horizontal="left" vertical="center" wrapText="1"/>
    </xf>
    <xf numFmtId="0" fontId="13" fillId="4" borderId="0" xfId="0" applyFont="1" applyFill="1" applyAlignment="1">
      <alignment horizontal="left" vertical="center" wrapText="1"/>
    </xf>
    <xf numFmtId="0" fontId="8" fillId="2" borderId="15"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20" fillId="8" borderId="21" xfId="0" applyFont="1" applyFill="1" applyBorder="1" applyAlignment="1">
      <alignment horizontal="center" vertical="center"/>
    </xf>
    <xf numFmtId="0" fontId="20" fillId="8" borderId="22" xfId="0" applyFont="1" applyFill="1" applyBorder="1" applyAlignment="1">
      <alignment horizontal="center" vertical="center"/>
    </xf>
    <xf numFmtId="3" fontId="10" fillId="3" borderId="18" xfId="0" applyNumberFormat="1" applyFont="1" applyFill="1" applyBorder="1" applyAlignment="1">
      <alignment horizontal="center" vertical="center" wrapText="1"/>
    </xf>
    <xf numFmtId="3" fontId="10" fillId="3" borderId="19" xfId="0" applyNumberFormat="1" applyFont="1" applyFill="1" applyBorder="1" applyAlignment="1">
      <alignment horizontal="center" vertical="center" wrapText="1"/>
    </xf>
    <xf numFmtId="3" fontId="10" fillId="3" borderId="20" xfId="0" applyNumberFormat="1" applyFont="1" applyFill="1" applyBorder="1" applyAlignment="1">
      <alignment horizontal="center" vertical="center" wrapText="1"/>
    </xf>
    <xf numFmtId="0" fontId="9" fillId="2" borderId="0" xfId="0" applyFont="1" applyFill="1" applyAlignment="1">
      <alignment horizontal="left" wrapText="1"/>
    </xf>
    <xf numFmtId="0" fontId="5" fillId="2" borderId="0" xfId="0" quotePrefix="1" applyFont="1" applyFill="1" applyAlignment="1">
      <alignment horizontal="left" vertical="center" wrapText="1"/>
    </xf>
    <xf numFmtId="0" fontId="9" fillId="0" borderId="0" xfId="0" applyFont="1" applyFill="1" applyAlignment="1">
      <alignment wrapText="1"/>
    </xf>
    <xf numFmtId="0" fontId="9" fillId="2" borderId="0" xfId="0" applyFont="1" applyFill="1" applyAlignment="1">
      <alignment wrapText="1"/>
    </xf>
    <xf numFmtId="0" fontId="0" fillId="2" borderId="0" xfId="0" applyFill="1" applyAlignment="1">
      <alignment wrapText="1"/>
    </xf>
  </cellXfs>
  <cellStyles count="33">
    <cellStyle name="Calculation" xfId="31" builtinId="22"/>
    <cellStyle name="Comma" xfId="1" builtinId="3"/>
    <cellStyle name="Followed Hyperlink" xfId="26" builtinId="9" hidden="1"/>
    <cellStyle name="Followed Hyperlink" xfId="28" builtinId="9" hidden="1"/>
    <cellStyle name="Followed Hyperlink" xfId="30" builtinId="9" hidden="1"/>
    <cellStyle name="Followed Hyperlink" xfId="24" builtinId="9" hidden="1"/>
    <cellStyle name="Followed Hyperlink" xfId="12" builtinId="9" hidden="1"/>
    <cellStyle name="Followed Hyperlink" xfId="14" builtinId="9" hidden="1"/>
    <cellStyle name="Followed Hyperlink" xfId="18" builtinId="9" hidden="1"/>
    <cellStyle name="Followed Hyperlink" xfId="20" builtinId="9" hidden="1"/>
    <cellStyle name="Followed Hyperlink" xfId="22" builtinId="9" hidden="1"/>
    <cellStyle name="Followed Hyperlink" xfId="16" builtinId="9" hidden="1"/>
    <cellStyle name="Followed Hyperlink" xfId="8" builtinId="9" hidden="1"/>
    <cellStyle name="Followed Hyperlink" xfId="10" builtinId="9" hidden="1"/>
    <cellStyle name="Followed Hyperlink" xfId="6" builtinId="9" hidden="1"/>
    <cellStyle name="Followed Hyperlink" xfId="4" builtinId="9" hidden="1"/>
    <cellStyle name="Hyperlink" xfId="17" builtinId="8" hidden="1"/>
    <cellStyle name="Hyperlink" xfId="19" builtinId="8" hidden="1"/>
    <cellStyle name="Hyperlink" xfId="21" builtinId="8" hidden="1"/>
    <cellStyle name="Hyperlink" xfId="25" builtinId="8" hidden="1"/>
    <cellStyle name="Hyperlink" xfId="27" builtinId="8" hidden="1"/>
    <cellStyle name="Hyperlink" xfId="29" builtinId="8" hidden="1"/>
    <cellStyle name="Hyperlink" xfId="23" builtinId="8" hidden="1"/>
    <cellStyle name="Hyperlink" xfId="9" builtinId="8" hidden="1"/>
    <cellStyle name="Hyperlink" xfId="11" builtinId="8" hidden="1"/>
    <cellStyle name="Hyperlink" xfId="13" builtinId="8" hidden="1"/>
    <cellStyle name="Hyperlink" xfId="15" builtinId="8" hidden="1"/>
    <cellStyle name="Hyperlink" xfId="5" builtinId="8" hidden="1"/>
    <cellStyle name="Hyperlink" xfId="7" builtinId="8" hidden="1"/>
    <cellStyle name="Hyperlink" xfId="3" builtinId="8" hidden="1"/>
    <cellStyle name="Hyperlink" xfId="32" builtinId="8"/>
    <cellStyle name="Normal" xfId="0" builtinId="0"/>
    <cellStyle name="Percent" xfId="2" builtinId="5"/>
  </cellStyles>
  <dxfs count="0"/>
  <tableStyles count="0" defaultTableStyle="TableStyleMedium2" defaultPivotStyle="PivotStyleLight16"/>
  <colors>
    <mruColors>
      <color rgb="FF00A0AF"/>
      <color rgb="FFD9D9D9"/>
      <color rgb="FF00788A"/>
      <color rgb="FF009DAF"/>
      <color rgb="FF00626F"/>
      <color rgb="FFFFCD2F"/>
      <color rgb="FFA3F4FF"/>
      <color rgb="FFBCE2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2367</xdr:colOff>
      <xdr:row>18</xdr:row>
      <xdr:rowOff>0</xdr:rowOff>
    </xdr:from>
    <xdr:to>
      <xdr:col>1</xdr:col>
      <xdr:colOff>588065</xdr:colOff>
      <xdr:row>18</xdr:row>
      <xdr:rowOff>132523</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211917" y="3390900"/>
          <a:ext cx="585698" cy="132523"/>
        </a:xfrm>
        <a:prstGeom prst="rect">
          <a:avLst/>
        </a:prstGeom>
        <a:solidFill>
          <a:srgbClr val="00626F"/>
        </a:solidFill>
        <a:ln>
          <a:solidFill>
            <a:srgbClr val="00626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editAs="oneCell">
    <xdr:from>
      <xdr:col>2</xdr:col>
      <xdr:colOff>0</xdr:colOff>
      <xdr:row>5</xdr:row>
      <xdr:rowOff>0</xdr:rowOff>
    </xdr:from>
    <xdr:to>
      <xdr:col>2</xdr:col>
      <xdr:colOff>2371725</xdr:colOff>
      <xdr:row>10</xdr:row>
      <xdr:rowOff>66675</xdr:rowOff>
    </xdr:to>
    <xdr:pic>
      <xdr:nvPicPr>
        <xdr:cNvPr id="3" name="Picture 5">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914400"/>
          <a:ext cx="2371725" cy="971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xdr:col>
      <xdr:colOff>2487705</xdr:colOff>
      <xdr:row>4</xdr:row>
      <xdr:rowOff>100853</xdr:rowOff>
    </xdr:from>
    <xdr:to>
      <xdr:col>2</xdr:col>
      <xdr:colOff>5481730</xdr:colOff>
      <xdr:row>10</xdr:row>
      <xdr:rowOff>42358</xdr:rowOff>
    </xdr:to>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05734" y="829235"/>
          <a:ext cx="2994025" cy="1017270"/>
        </a:xfrm>
        <a:prstGeom prst="rect">
          <a:avLst/>
        </a:prstGeom>
      </xdr:spPr>
    </xdr:pic>
    <xdr:clientData/>
  </xdr:twoCellAnchor>
  <xdr:twoCellAnchor editAs="oneCell">
    <xdr:from>
      <xdr:col>2</xdr:col>
      <xdr:colOff>3619500</xdr:colOff>
      <xdr:row>29</xdr:row>
      <xdr:rowOff>134471</xdr:rowOff>
    </xdr:from>
    <xdr:to>
      <xdr:col>2</xdr:col>
      <xdr:colOff>5618741</xdr:colOff>
      <xdr:row>34</xdr:row>
      <xdr:rowOff>37405</xdr:rowOff>
    </xdr:to>
    <xdr:pic>
      <xdr:nvPicPr>
        <xdr:cNvPr id="6" name="Picture 5" descr="A close up of a logo&#10;&#10;Description automatically generated">
          <a:extLst>
            <a:ext uri="{FF2B5EF4-FFF2-40B4-BE49-F238E27FC236}">
              <a16:creationId xmlns:a16="http://schemas.microsoft.com/office/drawing/2014/main" id="{CBC2B7A6-C1C3-4631-8AC5-99D4BB304392}"/>
            </a:ext>
          </a:extLst>
        </xdr:cNvPr>
        <xdr:cNvPicPr>
          <a:picLocks noChangeAspect="1"/>
        </xdr:cNvPicPr>
      </xdr:nvPicPr>
      <xdr:blipFill>
        <a:blip xmlns:r="http://schemas.openxmlformats.org/officeDocument/2006/relationships" r:embed="rId3"/>
        <a:stretch>
          <a:fillRect/>
        </a:stretch>
      </xdr:blipFill>
      <xdr:spPr>
        <a:xfrm>
          <a:off x="4437529" y="7239000"/>
          <a:ext cx="1999241" cy="7994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hyperlink" Target="mailto:copyright@ontario.ca" TargetMode="External"/><Relationship Id="rId1" Type="http://schemas.openxmlformats.org/officeDocument/2006/relationships/hyperlink" Target="https://www.ontario.ca/page/copyright-information-c-queens-printer-ontar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36"/>
  <sheetViews>
    <sheetView showGridLines="0" tabSelected="1" zoomScale="85" zoomScaleNormal="85" zoomScalePageLayoutView="85" workbookViewId="0"/>
  </sheetViews>
  <sheetFormatPr defaultColWidth="8.85546875" defaultRowHeight="14.25"/>
  <cols>
    <col min="1" max="1" width="3.140625" style="1" customWidth="1"/>
    <col min="2" max="2" width="9.140625" style="1" customWidth="1"/>
    <col min="3" max="3" width="88.7109375" style="1" customWidth="1"/>
    <col min="4" max="256" width="8.85546875" style="1"/>
    <col min="257" max="257" width="3.140625" style="1" customWidth="1"/>
    <col min="258" max="258" width="9.140625" style="1" customWidth="1"/>
    <col min="259" max="259" width="88.7109375" style="1" customWidth="1"/>
    <col min="260" max="512" width="8.85546875" style="1"/>
    <col min="513" max="513" width="3.140625" style="1" customWidth="1"/>
    <col min="514" max="514" width="9.140625" style="1" customWidth="1"/>
    <col min="515" max="515" width="88.7109375" style="1" customWidth="1"/>
    <col min="516" max="768" width="8.85546875" style="1"/>
    <col min="769" max="769" width="3.140625" style="1" customWidth="1"/>
    <col min="770" max="770" width="9.140625" style="1" customWidth="1"/>
    <col min="771" max="771" width="88.7109375" style="1" customWidth="1"/>
    <col min="772" max="1024" width="8.85546875" style="1"/>
    <col min="1025" max="1025" width="3.140625" style="1" customWidth="1"/>
    <col min="1026" max="1026" width="9.140625" style="1" customWidth="1"/>
    <col min="1027" max="1027" width="88.7109375" style="1" customWidth="1"/>
    <col min="1028" max="1280" width="8.85546875" style="1"/>
    <col min="1281" max="1281" width="3.140625" style="1" customWidth="1"/>
    <col min="1282" max="1282" width="9.140625" style="1" customWidth="1"/>
    <col min="1283" max="1283" width="88.7109375" style="1" customWidth="1"/>
    <col min="1284" max="1536" width="8.85546875" style="1"/>
    <col min="1537" max="1537" width="3.140625" style="1" customWidth="1"/>
    <col min="1538" max="1538" width="9.140625" style="1" customWidth="1"/>
    <col min="1539" max="1539" width="88.7109375" style="1" customWidth="1"/>
    <col min="1540" max="1792" width="8.85546875" style="1"/>
    <col min="1793" max="1793" width="3.140625" style="1" customWidth="1"/>
    <col min="1794" max="1794" width="9.140625" style="1" customWidth="1"/>
    <col min="1795" max="1795" width="88.7109375" style="1" customWidth="1"/>
    <col min="1796" max="2048" width="8.85546875" style="1"/>
    <col min="2049" max="2049" width="3.140625" style="1" customWidth="1"/>
    <col min="2050" max="2050" width="9.140625" style="1" customWidth="1"/>
    <col min="2051" max="2051" width="88.7109375" style="1" customWidth="1"/>
    <col min="2052" max="2304" width="8.85546875" style="1"/>
    <col min="2305" max="2305" width="3.140625" style="1" customWidth="1"/>
    <col min="2306" max="2306" width="9.140625" style="1" customWidth="1"/>
    <col min="2307" max="2307" width="88.7109375" style="1" customWidth="1"/>
    <col min="2308" max="2560" width="8.85546875" style="1"/>
    <col min="2561" max="2561" width="3.140625" style="1" customWidth="1"/>
    <col min="2562" max="2562" width="9.140625" style="1" customWidth="1"/>
    <col min="2563" max="2563" width="88.7109375" style="1" customWidth="1"/>
    <col min="2564" max="2816" width="8.85546875" style="1"/>
    <col min="2817" max="2817" width="3.140625" style="1" customWidth="1"/>
    <col min="2818" max="2818" width="9.140625" style="1" customWidth="1"/>
    <col min="2819" max="2819" width="88.7109375" style="1" customWidth="1"/>
    <col min="2820" max="3072" width="8.85546875" style="1"/>
    <col min="3073" max="3073" width="3.140625" style="1" customWidth="1"/>
    <col min="3074" max="3074" width="9.140625" style="1" customWidth="1"/>
    <col min="3075" max="3075" width="88.7109375" style="1" customWidth="1"/>
    <col min="3076" max="3328" width="8.85546875" style="1"/>
    <col min="3329" max="3329" width="3.140625" style="1" customWidth="1"/>
    <col min="3330" max="3330" width="9.140625" style="1" customWidth="1"/>
    <col min="3331" max="3331" width="88.7109375" style="1" customWidth="1"/>
    <col min="3332" max="3584" width="8.85546875" style="1"/>
    <col min="3585" max="3585" width="3.140625" style="1" customWidth="1"/>
    <col min="3586" max="3586" width="9.140625" style="1" customWidth="1"/>
    <col min="3587" max="3587" width="88.7109375" style="1" customWidth="1"/>
    <col min="3588" max="3840" width="8.85546875" style="1"/>
    <col min="3841" max="3841" width="3.140625" style="1" customWidth="1"/>
    <col min="3842" max="3842" width="9.140625" style="1" customWidth="1"/>
    <col min="3843" max="3843" width="88.7109375" style="1" customWidth="1"/>
    <col min="3844" max="4096" width="8.85546875" style="1"/>
    <col min="4097" max="4097" width="3.140625" style="1" customWidth="1"/>
    <col min="4098" max="4098" width="9.140625" style="1" customWidth="1"/>
    <col min="4099" max="4099" width="88.7109375" style="1" customWidth="1"/>
    <col min="4100" max="4352" width="8.85546875" style="1"/>
    <col min="4353" max="4353" width="3.140625" style="1" customWidth="1"/>
    <col min="4354" max="4354" width="9.140625" style="1" customWidth="1"/>
    <col min="4355" max="4355" width="88.7109375" style="1" customWidth="1"/>
    <col min="4356" max="4608" width="8.85546875" style="1"/>
    <col min="4609" max="4609" width="3.140625" style="1" customWidth="1"/>
    <col min="4610" max="4610" width="9.140625" style="1" customWidth="1"/>
    <col min="4611" max="4611" width="88.7109375" style="1" customWidth="1"/>
    <col min="4612" max="4864" width="8.85546875" style="1"/>
    <col min="4865" max="4865" width="3.140625" style="1" customWidth="1"/>
    <col min="4866" max="4866" width="9.140625" style="1" customWidth="1"/>
    <col min="4867" max="4867" width="88.7109375" style="1" customWidth="1"/>
    <col min="4868" max="5120" width="8.85546875" style="1"/>
    <col min="5121" max="5121" width="3.140625" style="1" customWidth="1"/>
    <col min="5122" max="5122" width="9.140625" style="1" customWidth="1"/>
    <col min="5123" max="5123" width="88.7109375" style="1" customWidth="1"/>
    <col min="5124" max="5376" width="8.85546875" style="1"/>
    <col min="5377" max="5377" width="3.140625" style="1" customWidth="1"/>
    <col min="5378" max="5378" width="9.140625" style="1" customWidth="1"/>
    <col min="5379" max="5379" width="88.7109375" style="1" customWidth="1"/>
    <col min="5380" max="5632" width="8.85546875" style="1"/>
    <col min="5633" max="5633" width="3.140625" style="1" customWidth="1"/>
    <col min="5634" max="5634" width="9.140625" style="1" customWidth="1"/>
    <col min="5635" max="5635" width="88.7109375" style="1" customWidth="1"/>
    <col min="5636" max="5888" width="8.85546875" style="1"/>
    <col min="5889" max="5889" width="3.140625" style="1" customWidth="1"/>
    <col min="5890" max="5890" width="9.140625" style="1" customWidth="1"/>
    <col min="5891" max="5891" width="88.7109375" style="1" customWidth="1"/>
    <col min="5892" max="6144" width="8.85546875" style="1"/>
    <col min="6145" max="6145" width="3.140625" style="1" customWidth="1"/>
    <col min="6146" max="6146" width="9.140625" style="1" customWidth="1"/>
    <col min="6147" max="6147" width="88.7109375" style="1" customWidth="1"/>
    <col min="6148" max="6400" width="8.85546875" style="1"/>
    <col min="6401" max="6401" width="3.140625" style="1" customWidth="1"/>
    <col min="6402" max="6402" width="9.140625" style="1" customWidth="1"/>
    <col min="6403" max="6403" width="88.7109375" style="1" customWidth="1"/>
    <col min="6404" max="6656" width="8.85546875" style="1"/>
    <col min="6657" max="6657" width="3.140625" style="1" customWidth="1"/>
    <col min="6658" max="6658" width="9.140625" style="1" customWidth="1"/>
    <col min="6659" max="6659" width="88.7109375" style="1" customWidth="1"/>
    <col min="6660" max="6912" width="8.85546875" style="1"/>
    <col min="6913" max="6913" width="3.140625" style="1" customWidth="1"/>
    <col min="6914" max="6914" width="9.140625" style="1" customWidth="1"/>
    <col min="6915" max="6915" width="88.7109375" style="1" customWidth="1"/>
    <col min="6916" max="7168" width="8.85546875" style="1"/>
    <col min="7169" max="7169" width="3.140625" style="1" customWidth="1"/>
    <col min="7170" max="7170" width="9.140625" style="1" customWidth="1"/>
    <col min="7171" max="7171" width="88.7109375" style="1" customWidth="1"/>
    <col min="7172" max="7424" width="8.85546875" style="1"/>
    <col min="7425" max="7425" width="3.140625" style="1" customWidth="1"/>
    <col min="7426" max="7426" width="9.140625" style="1" customWidth="1"/>
    <col min="7427" max="7427" width="88.7109375" style="1" customWidth="1"/>
    <col min="7428" max="7680" width="8.85546875" style="1"/>
    <col min="7681" max="7681" width="3.140625" style="1" customWidth="1"/>
    <col min="7682" max="7682" width="9.140625" style="1" customWidth="1"/>
    <col min="7683" max="7683" width="88.7109375" style="1" customWidth="1"/>
    <col min="7684" max="7936" width="8.85546875" style="1"/>
    <col min="7937" max="7937" width="3.140625" style="1" customWidth="1"/>
    <col min="7938" max="7938" width="9.140625" style="1" customWidth="1"/>
    <col min="7939" max="7939" width="88.7109375" style="1" customWidth="1"/>
    <col min="7940" max="8192" width="8.85546875" style="1"/>
    <col min="8193" max="8193" width="3.140625" style="1" customWidth="1"/>
    <col min="8194" max="8194" width="9.140625" style="1" customWidth="1"/>
    <col min="8195" max="8195" width="88.7109375" style="1" customWidth="1"/>
    <col min="8196" max="8448" width="8.85546875" style="1"/>
    <col min="8449" max="8449" width="3.140625" style="1" customWidth="1"/>
    <col min="8450" max="8450" width="9.140625" style="1" customWidth="1"/>
    <col min="8451" max="8451" width="88.7109375" style="1" customWidth="1"/>
    <col min="8452" max="8704" width="8.85546875" style="1"/>
    <col min="8705" max="8705" width="3.140625" style="1" customWidth="1"/>
    <col min="8706" max="8706" width="9.140625" style="1" customWidth="1"/>
    <col min="8707" max="8707" width="88.7109375" style="1" customWidth="1"/>
    <col min="8708" max="8960" width="8.85546875" style="1"/>
    <col min="8961" max="8961" width="3.140625" style="1" customWidth="1"/>
    <col min="8962" max="8962" width="9.140625" style="1" customWidth="1"/>
    <col min="8963" max="8963" width="88.7109375" style="1" customWidth="1"/>
    <col min="8964" max="9216" width="8.85546875" style="1"/>
    <col min="9217" max="9217" width="3.140625" style="1" customWidth="1"/>
    <col min="9218" max="9218" width="9.140625" style="1" customWidth="1"/>
    <col min="9219" max="9219" width="88.7109375" style="1" customWidth="1"/>
    <col min="9220" max="9472" width="8.85546875" style="1"/>
    <col min="9473" max="9473" width="3.140625" style="1" customWidth="1"/>
    <col min="9474" max="9474" width="9.140625" style="1" customWidth="1"/>
    <col min="9475" max="9475" width="88.7109375" style="1" customWidth="1"/>
    <col min="9476" max="9728" width="8.85546875" style="1"/>
    <col min="9729" max="9729" width="3.140625" style="1" customWidth="1"/>
    <col min="9730" max="9730" width="9.140625" style="1" customWidth="1"/>
    <col min="9731" max="9731" width="88.7109375" style="1" customWidth="1"/>
    <col min="9732" max="9984" width="8.85546875" style="1"/>
    <col min="9985" max="9985" width="3.140625" style="1" customWidth="1"/>
    <col min="9986" max="9986" width="9.140625" style="1" customWidth="1"/>
    <col min="9987" max="9987" width="88.7109375" style="1" customWidth="1"/>
    <col min="9988" max="10240" width="8.85546875" style="1"/>
    <col min="10241" max="10241" width="3.140625" style="1" customWidth="1"/>
    <col min="10242" max="10242" width="9.140625" style="1" customWidth="1"/>
    <col min="10243" max="10243" width="88.7109375" style="1" customWidth="1"/>
    <col min="10244" max="10496" width="8.85546875" style="1"/>
    <col min="10497" max="10497" width="3.140625" style="1" customWidth="1"/>
    <col min="10498" max="10498" width="9.140625" style="1" customWidth="1"/>
    <col min="10499" max="10499" width="88.7109375" style="1" customWidth="1"/>
    <col min="10500" max="10752" width="8.85546875" style="1"/>
    <col min="10753" max="10753" width="3.140625" style="1" customWidth="1"/>
    <col min="10754" max="10754" width="9.140625" style="1" customWidth="1"/>
    <col min="10755" max="10755" width="88.7109375" style="1" customWidth="1"/>
    <col min="10756" max="11008" width="8.85546875" style="1"/>
    <col min="11009" max="11009" width="3.140625" style="1" customWidth="1"/>
    <col min="11010" max="11010" width="9.140625" style="1" customWidth="1"/>
    <col min="11011" max="11011" width="88.7109375" style="1" customWidth="1"/>
    <col min="11012" max="11264" width="8.85546875" style="1"/>
    <col min="11265" max="11265" width="3.140625" style="1" customWidth="1"/>
    <col min="11266" max="11266" width="9.140625" style="1" customWidth="1"/>
    <col min="11267" max="11267" width="88.7109375" style="1" customWidth="1"/>
    <col min="11268" max="11520" width="8.85546875" style="1"/>
    <col min="11521" max="11521" width="3.140625" style="1" customWidth="1"/>
    <col min="11522" max="11522" width="9.140625" style="1" customWidth="1"/>
    <col min="11523" max="11523" width="88.7109375" style="1" customWidth="1"/>
    <col min="11524" max="11776" width="8.85546875" style="1"/>
    <col min="11777" max="11777" width="3.140625" style="1" customWidth="1"/>
    <col min="11778" max="11778" width="9.140625" style="1" customWidth="1"/>
    <col min="11779" max="11779" width="88.7109375" style="1" customWidth="1"/>
    <col min="11780" max="12032" width="8.85546875" style="1"/>
    <col min="12033" max="12033" width="3.140625" style="1" customWidth="1"/>
    <col min="12034" max="12034" width="9.140625" style="1" customWidth="1"/>
    <col min="12035" max="12035" width="88.7109375" style="1" customWidth="1"/>
    <col min="12036" max="12288" width="8.85546875" style="1"/>
    <col min="12289" max="12289" width="3.140625" style="1" customWidth="1"/>
    <col min="12290" max="12290" width="9.140625" style="1" customWidth="1"/>
    <col min="12291" max="12291" width="88.7109375" style="1" customWidth="1"/>
    <col min="12292" max="12544" width="8.85546875" style="1"/>
    <col min="12545" max="12545" width="3.140625" style="1" customWidth="1"/>
    <col min="12546" max="12546" width="9.140625" style="1" customWidth="1"/>
    <col min="12547" max="12547" width="88.7109375" style="1" customWidth="1"/>
    <col min="12548" max="12800" width="8.85546875" style="1"/>
    <col min="12801" max="12801" width="3.140625" style="1" customWidth="1"/>
    <col min="12802" max="12802" width="9.140625" style="1" customWidth="1"/>
    <col min="12803" max="12803" width="88.7109375" style="1" customWidth="1"/>
    <col min="12804" max="13056" width="8.85546875" style="1"/>
    <col min="13057" max="13057" width="3.140625" style="1" customWidth="1"/>
    <col min="13058" max="13058" width="9.140625" style="1" customWidth="1"/>
    <col min="13059" max="13059" width="88.7109375" style="1" customWidth="1"/>
    <col min="13060" max="13312" width="8.85546875" style="1"/>
    <col min="13313" max="13313" width="3.140625" style="1" customWidth="1"/>
    <col min="13314" max="13314" width="9.140625" style="1" customWidth="1"/>
    <col min="13315" max="13315" width="88.7109375" style="1" customWidth="1"/>
    <col min="13316" max="13568" width="8.85546875" style="1"/>
    <col min="13569" max="13569" width="3.140625" style="1" customWidth="1"/>
    <col min="13570" max="13570" width="9.140625" style="1" customWidth="1"/>
    <col min="13571" max="13571" width="88.7109375" style="1" customWidth="1"/>
    <col min="13572" max="13824" width="8.85546875" style="1"/>
    <col min="13825" max="13825" width="3.140625" style="1" customWidth="1"/>
    <col min="13826" max="13826" width="9.140625" style="1" customWidth="1"/>
    <col min="13827" max="13827" width="88.7109375" style="1" customWidth="1"/>
    <col min="13828" max="14080" width="8.85546875" style="1"/>
    <col min="14081" max="14081" width="3.140625" style="1" customWidth="1"/>
    <col min="14082" max="14082" width="9.140625" style="1" customWidth="1"/>
    <col min="14083" max="14083" width="88.7109375" style="1" customWidth="1"/>
    <col min="14084" max="14336" width="8.85546875" style="1"/>
    <col min="14337" max="14337" width="3.140625" style="1" customWidth="1"/>
    <col min="14338" max="14338" width="9.140625" style="1" customWidth="1"/>
    <col min="14339" max="14339" width="88.7109375" style="1" customWidth="1"/>
    <col min="14340" max="14592" width="8.85546875" style="1"/>
    <col min="14593" max="14593" width="3.140625" style="1" customWidth="1"/>
    <col min="14594" max="14594" width="9.140625" style="1" customWidth="1"/>
    <col min="14595" max="14595" width="88.7109375" style="1" customWidth="1"/>
    <col min="14596" max="14848" width="8.85546875" style="1"/>
    <col min="14849" max="14849" width="3.140625" style="1" customWidth="1"/>
    <col min="14850" max="14850" width="9.140625" style="1" customWidth="1"/>
    <col min="14851" max="14851" width="88.7109375" style="1" customWidth="1"/>
    <col min="14852" max="15104" width="8.85546875" style="1"/>
    <col min="15105" max="15105" width="3.140625" style="1" customWidth="1"/>
    <col min="15106" max="15106" width="9.140625" style="1" customWidth="1"/>
    <col min="15107" max="15107" width="88.7109375" style="1" customWidth="1"/>
    <col min="15108" max="15360" width="8.85546875" style="1"/>
    <col min="15361" max="15361" width="3.140625" style="1" customWidth="1"/>
    <col min="15362" max="15362" width="9.140625" style="1" customWidth="1"/>
    <col min="15363" max="15363" width="88.7109375" style="1" customWidth="1"/>
    <col min="15364" max="15616" width="8.85546875" style="1"/>
    <col min="15617" max="15617" width="3.140625" style="1" customWidth="1"/>
    <col min="15618" max="15618" width="9.140625" style="1" customWidth="1"/>
    <col min="15619" max="15619" width="88.7109375" style="1" customWidth="1"/>
    <col min="15620" max="15872" width="8.85546875" style="1"/>
    <col min="15873" max="15873" width="3.140625" style="1" customWidth="1"/>
    <col min="15874" max="15874" width="9.140625" style="1" customWidth="1"/>
    <col min="15875" max="15875" width="88.7109375" style="1" customWidth="1"/>
    <col min="15876" max="16128" width="8.85546875" style="1"/>
    <col min="16129" max="16129" width="3.140625" style="1" customWidth="1"/>
    <col min="16130" max="16130" width="9.140625" style="1" customWidth="1"/>
    <col min="16131" max="16131" width="88.7109375" style="1" customWidth="1"/>
    <col min="16132" max="16384" width="8.85546875" style="1"/>
  </cols>
  <sheetData>
    <row r="1" spans="2:3" ht="15" thickBot="1"/>
    <row r="2" spans="2:3">
      <c r="B2" s="2"/>
      <c r="C2" s="3"/>
    </row>
    <row r="3" spans="2:3">
      <c r="B3" s="4"/>
      <c r="C3" s="5"/>
    </row>
    <row r="4" spans="2:3">
      <c r="B4" s="4"/>
      <c r="C4" s="5"/>
    </row>
    <row r="5" spans="2:3">
      <c r="B5" s="4"/>
      <c r="C5" s="5"/>
    </row>
    <row r="6" spans="2:3">
      <c r="B6" s="4"/>
      <c r="C6" s="5"/>
    </row>
    <row r="7" spans="2:3">
      <c r="B7" s="4"/>
      <c r="C7" s="5"/>
    </row>
    <row r="8" spans="2:3">
      <c r="B8" s="4"/>
      <c r="C8" s="5"/>
    </row>
    <row r="9" spans="2:3">
      <c r="B9" s="4"/>
      <c r="C9" s="5"/>
    </row>
    <row r="10" spans="2:3">
      <c r="B10" s="4"/>
      <c r="C10" s="5"/>
    </row>
    <row r="11" spans="2:3">
      <c r="B11" s="4"/>
      <c r="C11" s="5"/>
    </row>
    <row r="12" spans="2:3">
      <c r="B12" s="4"/>
      <c r="C12" s="5"/>
    </row>
    <row r="13" spans="2:3">
      <c r="B13" s="4"/>
      <c r="C13" s="5"/>
    </row>
    <row r="14" spans="2:3">
      <c r="B14" s="4"/>
      <c r="C14" s="5"/>
    </row>
    <row r="15" spans="2:3">
      <c r="B15" s="4"/>
      <c r="C15" s="5"/>
    </row>
    <row r="16" spans="2:3">
      <c r="B16" s="4"/>
      <c r="C16" s="5"/>
    </row>
    <row r="17" spans="2:3" ht="26.25" customHeight="1">
      <c r="B17" s="4"/>
      <c r="C17" s="148" t="s">
        <v>173</v>
      </c>
    </row>
    <row r="18" spans="2:3" ht="24" customHeight="1">
      <c r="B18" s="4"/>
      <c r="C18" s="6" t="s">
        <v>0</v>
      </c>
    </row>
    <row r="19" spans="2:3" ht="12.75" customHeight="1">
      <c r="B19" s="4"/>
      <c r="C19" s="7"/>
    </row>
    <row r="20" spans="2:3" ht="60">
      <c r="B20" s="4"/>
      <c r="C20" s="7" t="s">
        <v>1</v>
      </c>
    </row>
    <row r="21" spans="2:3" ht="60">
      <c r="B21" s="4"/>
      <c r="C21" s="7" t="s">
        <v>2</v>
      </c>
    </row>
    <row r="22" spans="2:3" ht="60">
      <c r="B22" s="4"/>
      <c r="C22" s="7" t="s">
        <v>3</v>
      </c>
    </row>
    <row r="23" spans="2:3">
      <c r="B23" s="4"/>
      <c r="C23" s="5"/>
    </row>
    <row r="24" spans="2:3">
      <c r="B24" s="4"/>
      <c r="C24" s="5"/>
    </row>
    <row r="25" spans="2:3">
      <c r="B25" s="4"/>
      <c r="C25" s="5"/>
    </row>
    <row r="26" spans="2:3">
      <c r="B26" s="4"/>
      <c r="C26" s="5"/>
    </row>
    <row r="27" spans="2:3">
      <c r="B27" s="4"/>
      <c r="C27" s="5"/>
    </row>
    <row r="28" spans="2:3">
      <c r="B28" s="4"/>
      <c r="C28" s="5"/>
    </row>
    <row r="29" spans="2:3">
      <c r="B29" s="4"/>
      <c r="C29" s="5"/>
    </row>
    <row r="30" spans="2:3">
      <c r="B30" s="4"/>
      <c r="C30" s="5"/>
    </row>
    <row r="31" spans="2:3">
      <c r="B31" s="4"/>
      <c r="C31" s="5"/>
    </row>
    <row r="32" spans="2:3">
      <c r="B32" s="4"/>
      <c r="C32" s="5"/>
    </row>
    <row r="33" spans="2:3">
      <c r="B33" s="4"/>
      <c r="C33" s="5"/>
    </row>
    <row r="34" spans="2:3">
      <c r="B34" s="4"/>
      <c r="C34" s="5"/>
    </row>
    <row r="35" spans="2:3">
      <c r="B35" s="4"/>
      <c r="C35" s="5"/>
    </row>
    <row r="36" spans="2:3" ht="15" thickBot="1">
      <c r="B36" s="8"/>
      <c r="C36" s="9"/>
    </row>
  </sheetData>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election activeCell="A3" sqref="A3"/>
    </sheetView>
  </sheetViews>
  <sheetFormatPr defaultRowHeight="15"/>
  <sheetData>
    <row r="1" spans="1:1">
      <c r="A1" t="s">
        <v>75</v>
      </c>
    </row>
    <row r="2" spans="1:1">
      <c r="A2" t="s">
        <v>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6"/>
  <sheetViews>
    <sheetView zoomScale="118" zoomScaleNormal="118" zoomScalePageLayoutView="60" workbookViewId="0"/>
  </sheetViews>
  <sheetFormatPr defaultColWidth="8.85546875" defaultRowHeight="15"/>
  <cols>
    <col min="1" max="1" width="5.28515625" style="110" customWidth="1"/>
    <col min="2" max="2" width="28.28515625" style="110" customWidth="1"/>
    <col min="3" max="3" width="23.28515625" style="110" customWidth="1"/>
    <col min="4" max="4" width="24.28515625" style="110" customWidth="1"/>
    <col min="5" max="5" width="21.42578125" style="110" customWidth="1"/>
    <col min="6" max="6" width="25.28515625" style="110" customWidth="1"/>
    <col min="7" max="7" width="23.5703125" style="110" customWidth="1"/>
    <col min="8" max="8" width="23.85546875" style="110" customWidth="1"/>
    <col min="9" max="9" width="8.85546875" style="110"/>
    <col min="10" max="10" width="13.7109375" style="110" customWidth="1"/>
    <col min="11" max="11" width="10.140625" style="110" customWidth="1"/>
    <col min="12" max="12" width="24.7109375" style="110" customWidth="1"/>
    <col min="13" max="13" width="23.140625" style="110" customWidth="1"/>
    <col min="14" max="14" width="27.7109375" style="110" customWidth="1"/>
    <col min="15" max="15" width="35.7109375" style="110" customWidth="1"/>
    <col min="16" max="16" width="25.28515625" style="110" customWidth="1"/>
    <col min="17" max="16384" width="8.85546875" style="110"/>
  </cols>
  <sheetData>
    <row r="1" spans="1:14" ht="15.75" thickBot="1">
      <c r="C1" s="58"/>
      <c r="D1" s="58"/>
      <c r="E1" s="58"/>
      <c r="F1" s="58"/>
      <c r="G1" s="58"/>
      <c r="I1" s="12"/>
    </row>
    <row r="2" spans="1:14" s="12" customFormat="1" ht="16.5" customHeight="1">
      <c r="B2" s="150" t="s">
        <v>4</v>
      </c>
      <c r="C2" s="151"/>
      <c r="D2" s="151"/>
      <c r="E2" s="151"/>
      <c r="F2" s="151"/>
      <c r="G2" s="151"/>
      <c r="H2" s="152"/>
      <c r="I2" s="112"/>
      <c r="J2" s="110"/>
      <c r="K2" s="110"/>
      <c r="L2" s="110"/>
      <c r="M2" s="110"/>
      <c r="N2" s="110"/>
    </row>
    <row r="3" spans="1:14" s="12" customFormat="1">
      <c r="B3" s="153"/>
      <c r="C3" s="154"/>
      <c r="D3" s="154"/>
      <c r="E3" s="154"/>
      <c r="F3" s="154"/>
      <c r="G3" s="154"/>
      <c r="H3" s="155"/>
      <c r="I3" s="112"/>
      <c r="K3" s="110"/>
      <c r="L3" s="110"/>
      <c r="M3" s="110"/>
      <c r="N3" s="110"/>
    </row>
    <row r="4" spans="1:14" s="12" customFormat="1" ht="15.75" thickBot="1">
      <c r="B4" s="156"/>
      <c r="C4" s="157"/>
      <c r="D4" s="157"/>
      <c r="E4" s="157"/>
      <c r="F4" s="157"/>
      <c r="G4" s="157"/>
      <c r="H4" s="158"/>
      <c r="I4" s="112"/>
      <c r="K4" s="110"/>
      <c r="L4" s="110"/>
      <c r="M4" s="110"/>
    </row>
    <row r="5" spans="1:14" s="12" customFormat="1" ht="16.5" customHeight="1">
      <c r="B5" s="112"/>
      <c r="C5" s="112"/>
      <c r="D5" s="112"/>
      <c r="E5" s="112"/>
      <c r="F5" s="112"/>
      <c r="H5" s="112"/>
      <c r="I5" s="112"/>
      <c r="J5" s="107"/>
      <c r="K5" s="110"/>
      <c r="L5" s="110"/>
      <c r="M5" s="110"/>
    </row>
    <row r="6" spans="1:14">
      <c r="C6" s="164" t="s">
        <v>5</v>
      </c>
      <c r="D6" s="164"/>
      <c r="E6" s="164"/>
      <c r="F6" s="164"/>
      <c r="G6" s="164"/>
      <c r="H6" s="164"/>
    </row>
    <row r="7" spans="1:14">
      <c r="B7" s="113"/>
      <c r="C7" s="124" t="str">
        <f>B9</f>
        <v>Organization #1 NAME</v>
      </c>
      <c r="D7" s="124" t="str">
        <f>B10</f>
        <v>Organization #2 NAME</v>
      </c>
      <c r="E7" s="124" t="str">
        <f>B11</f>
        <v>Organization #3 NAME</v>
      </c>
      <c r="F7" s="124" t="str">
        <f>B12</f>
        <v>Organization #4 NAME</v>
      </c>
      <c r="G7" s="124" t="str">
        <f>B13</f>
        <v>Organization #5 NAME</v>
      </c>
      <c r="H7" s="124" t="str">
        <f>B14</f>
        <v>Organization #6 NAME</v>
      </c>
    </row>
    <row r="8" spans="1:14" ht="30">
      <c r="A8" s="114"/>
      <c r="B8" s="118" t="s">
        <v>7</v>
      </c>
      <c r="C8" s="115" t="s">
        <v>8</v>
      </c>
      <c r="D8" s="115" t="s">
        <v>8</v>
      </c>
      <c r="E8" s="115" t="s">
        <v>8</v>
      </c>
      <c r="F8" s="115" t="s">
        <v>8</v>
      </c>
      <c r="G8" s="115" t="s">
        <v>8</v>
      </c>
      <c r="H8" s="115" t="s">
        <v>8</v>
      </c>
    </row>
    <row r="9" spans="1:14" ht="18.75" customHeight="1">
      <c r="A9" s="165" t="s">
        <v>9</v>
      </c>
      <c r="B9" s="124" t="s">
        <v>6</v>
      </c>
      <c r="C9" s="116" t="str">
        <f>IF(C8&lt;4, "No","")</f>
        <v/>
      </c>
      <c r="D9" s="116"/>
      <c r="E9" s="116"/>
      <c r="F9" s="116"/>
      <c r="G9" s="116"/>
      <c r="H9" s="116"/>
    </row>
    <row r="10" spans="1:14" ht="20.25" customHeight="1">
      <c r="A10" s="166"/>
      <c r="B10" s="124" t="s">
        <v>10</v>
      </c>
      <c r="C10" s="116"/>
      <c r="D10" s="116" t="str">
        <f>IF(D8&lt;4, "No","")</f>
        <v/>
      </c>
      <c r="E10" s="117"/>
      <c r="F10" s="116"/>
      <c r="G10" s="116"/>
      <c r="H10" s="116"/>
    </row>
    <row r="11" spans="1:14" ht="18" customHeight="1">
      <c r="A11" s="166"/>
      <c r="B11" s="124" t="s">
        <v>11</v>
      </c>
      <c r="C11" s="116"/>
      <c r="D11" s="116"/>
      <c r="E11" s="116" t="str">
        <f>IF(E8&lt;4, "No","")</f>
        <v/>
      </c>
      <c r="F11" s="116"/>
      <c r="G11" s="116"/>
      <c r="H11" s="116"/>
    </row>
    <row r="12" spans="1:14" ht="18" customHeight="1">
      <c r="A12" s="166"/>
      <c r="B12" s="124" t="s">
        <v>12</v>
      </c>
      <c r="C12" s="116"/>
      <c r="D12" s="116"/>
      <c r="E12" s="116"/>
      <c r="F12" s="116" t="str">
        <f>IF(F8&lt;4, "No","")</f>
        <v/>
      </c>
      <c r="G12" s="116"/>
      <c r="H12" s="116"/>
    </row>
    <row r="13" spans="1:14" ht="18.75" customHeight="1">
      <c r="A13" s="166"/>
      <c r="B13" s="124" t="s">
        <v>13</v>
      </c>
      <c r="C13" s="116"/>
      <c r="D13" s="116"/>
      <c r="E13" s="116"/>
      <c r="F13" s="116"/>
      <c r="G13" s="116" t="str">
        <f>IF(G8&lt;4, "No","")</f>
        <v/>
      </c>
      <c r="H13" s="116"/>
    </row>
    <row r="14" spans="1:14" ht="17.25" customHeight="1">
      <c r="A14" s="166"/>
      <c r="B14" s="124" t="s">
        <v>14</v>
      </c>
      <c r="C14" s="116"/>
      <c r="D14" s="116"/>
      <c r="E14" s="116"/>
      <c r="F14" s="116"/>
      <c r="G14" s="116"/>
      <c r="H14" s="116" t="str">
        <f>IF(H8&lt;4, "No","")</f>
        <v/>
      </c>
    </row>
    <row r="16" spans="1:14" ht="31.5" customHeight="1"/>
    <row r="17" spans="2:8" ht="24" customHeight="1">
      <c r="B17" s="167" t="s">
        <v>15</v>
      </c>
      <c r="C17" s="167"/>
      <c r="D17" s="167"/>
      <c r="E17" s="167"/>
      <c r="F17" s="167"/>
      <c r="G17" s="167"/>
      <c r="H17" s="167"/>
    </row>
    <row r="18" spans="2:8" ht="15.75" customHeight="1">
      <c r="B18" s="120"/>
      <c r="C18" s="120"/>
      <c r="D18" s="120"/>
      <c r="E18" s="120"/>
      <c r="F18" s="120"/>
      <c r="G18" s="120"/>
      <c r="H18" s="121"/>
    </row>
    <row r="19" spans="2:8" ht="15.75" customHeight="1">
      <c r="B19" s="168" t="s">
        <v>16</v>
      </c>
      <c r="C19" s="168"/>
      <c r="D19" s="168"/>
      <c r="E19" s="168"/>
      <c r="F19" s="168"/>
      <c r="G19" s="168"/>
      <c r="H19" s="168"/>
    </row>
    <row r="20" spans="2:8" ht="32.25" customHeight="1">
      <c r="B20" s="168"/>
      <c r="C20" s="168"/>
      <c r="D20" s="168"/>
      <c r="E20" s="168"/>
      <c r="F20" s="168"/>
      <c r="G20" s="168"/>
      <c r="H20" s="168"/>
    </row>
    <row r="21" spans="2:8" ht="15.75">
      <c r="B21" s="138"/>
      <c r="C21" s="138"/>
      <c r="D21" s="138"/>
      <c r="E21" s="138"/>
      <c r="F21" s="138"/>
      <c r="G21" s="138"/>
      <c r="H21" s="121"/>
    </row>
    <row r="22" spans="2:8" ht="15.75">
      <c r="B22" s="168" t="s">
        <v>17</v>
      </c>
      <c r="C22" s="168"/>
      <c r="D22" s="168"/>
      <c r="E22" s="168"/>
      <c r="F22" s="168"/>
      <c r="G22" s="168"/>
      <c r="H22" s="121"/>
    </row>
    <row r="23" spans="2:8" ht="15.75">
      <c r="B23" s="138"/>
      <c r="C23" s="138"/>
      <c r="D23" s="138"/>
      <c r="E23" s="138"/>
      <c r="F23" s="138"/>
      <c r="G23" s="125"/>
      <c r="H23" s="121"/>
    </row>
    <row r="24" spans="2:8" ht="15.75" customHeight="1">
      <c r="B24" s="168" t="s">
        <v>18</v>
      </c>
      <c r="C24" s="168"/>
      <c r="D24" s="168"/>
      <c r="E24" s="168"/>
      <c r="F24" s="168"/>
      <c r="G24" s="168"/>
      <c r="H24" s="168"/>
    </row>
    <row r="25" spans="2:8" ht="15" customHeight="1">
      <c r="B25" s="168"/>
      <c r="C25" s="168"/>
      <c r="D25" s="168"/>
      <c r="E25" s="168"/>
      <c r="F25" s="168"/>
      <c r="G25" s="168"/>
      <c r="H25" s="168"/>
    </row>
    <row r="26" spans="2:8" ht="20.25" customHeight="1">
      <c r="B26" s="168"/>
      <c r="C26" s="168"/>
      <c r="D26" s="168"/>
      <c r="E26" s="168"/>
      <c r="F26" s="168"/>
      <c r="G26" s="168"/>
      <c r="H26" s="168"/>
    </row>
    <row r="27" spans="2:8" ht="72.75" customHeight="1">
      <c r="B27" s="159" t="s">
        <v>19</v>
      </c>
      <c r="C27" s="159"/>
      <c r="D27" s="159"/>
      <c r="E27" s="159"/>
      <c r="F27" s="159"/>
      <c r="G27" s="159"/>
      <c r="H27" s="159"/>
    </row>
    <row r="28" spans="2:8" ht="93.75" customHeight="1">
      <c r="B28" s="159" t="s">
        <v>20</v>
      </c>
      <c r="C28" s="159"/>
      <c r="D28" s="159"/>
      <c r="E28" s="159"/>
      <c r="F28" s="159"/>
      <c r="G28" s="159"/>
      <c r="H28" s="159"/>
    </row>
    <row r="29" spans="2:8" ht="30" customHeight="1">
      <c r="B29" s="160"/>
      <c r="C29" s="160"/>
      <c r="D29" s="160"/>
      <c r="E29" s="160"/>
      <c r="F29" s="160"/>
      <c r="G29" s="160"/>
      <c r="H29" s="160"/>
    </row>
    <row r="30" spans="2:8" ht="15" customHeight="1">
      <c r="B30" s="161"/>
      <c r="C30" s="161"/>
      <c r="D30" s="161"/>
      <c r="E30" s="161"/>
      <c r="F30" s="161"/>
      <c r="G30" s="161"/>
      <c r="H30" s="161"/>
    </row>
    <row r="31" spans="2:8" ht="56.25" customHeight="1">
      <c r="B31" s="162"/>
      <c r="C31" s="162"/>
      <c r="D31" s="162"/>
      <c r="E31" s="162"/>
      <c r="F31" s="162"/>
      <c r="G31" s="162"/>
      <c r="H31" s="162"/>
    </row>
    <row r="32" spans="2:8">
      <c r="B32" s="111"/>
      <c r="C32" s="111"/>
      <c r="D32" s="111"/>
      <c r="E32" s="111"/>
      <c r="F32" s="111"/>
      <c r="G32" s="111"/>
    </row>
    <row r="33" spans="2:8" ht="15" customHeight="1">
      <c r="B33" s="163"/>
      <c r="C33" s="163"/>
      <c r="D33" s="163"/>
      <c r="E33" s="163"/>
      <c r="F33" s="163"/>
      <c r="G33" s="163"/>
      <c r="H33" s="163"/>
    </row>
    <row r="34" spans="2:8" ht="15" customHeight="1">
      <c r="B34" s="163"/>
      <c r="C34" s="163"/>
      <c r="D34" s="163"/>
      <c r="E34" s="163"/>
      <c r="F34" s="163"/>
      <c r="G34" s="163"/>
      <c r="H34" s="163"/>
    </row>
    <row r="35" spans="2:8" ht="15" customHeight="1">
      <c r="B35" s="163"/>
      <c r="C35" s="163"/>
      <c r="D35" s="163"/>
      <c r="E35" s="163"/>
      <c r="F35" s="163"/>
      <c r="G35" s="163"/>
      <c r="H35" s="163"/>
    </row>
    <row r="36" spans="2:8" ht="15" customHeight="1">
      <c r="B36" s="163"/>
      <c r="C36" s="163"/>
      <c r="D36" s="163"/>
      <c r="E36" s="163"/>
      <c r="F36" s="163"/>
      <c r="G36" s="163"/>
      <c r="H36" s="163"/>
    </row>
  </sheetData>
  <mergeCells count="13">
    <mergeCell ref="B31:H31"/>
    <mergeCell ref="B33:H36"/>
    <mergeCell ref="C6:H6"/>
    <mergeCell ref="A9:A14"/>
    <mergeCell ref="B17:H17"/>
    <mergeCell ref="B19:H20"/>
    <mergeCell ref="B22:G22"/>
    <mergeCell ref="B24:H26"/>
    <mergeCell ref="B2:H4"/>
    <mergeCell ref="B27:H27"/>
    <mergeCell ref="B28:H28"/>
    <mergeCell ref="B29:H29"/>
    <mergeCell ref="B30:H30"/>
  </mergeCells>
  <pageMargins left="0.25" right="0.25" top="0.75" bottom="0.75" header="0.3" footer="0.3"/>
  <pageSetup scale="3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Sheet3!$A$1:$A$2</xm:f>
          </x14:formula1>
          <xm:sqref>C10:C14 D9 D11:D14 E9:E10 E12:E14 F9:F11 F13 G9:G12 F14:G14 H9:H13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9DAF"/>
    <pageSetUpPr fitToPage="1"/>
  </sheetPr>
  <dimension ref="A1:EG101"/>
  <sheetViews>
    <sheetView topLeftCell="A7" zoomScale="80" zoomScaleNormal="80" zoomScalePageLayoutView="90" workbookViewId="0">
      <selection activeCell="A7" sqref="A7"/>
    </sheetView>
  </sheetViews>
  <sheetFormatPr defaultColWidth="8.85546875" defaultRowHeight="14.25"/>
  <cols>
    <col min="1" max="1" width="2.42578125" style="56" customWidth="1"/>
    <col min="2" max="2" width="25" style="56" customWidth="1"/>
    <col min="3" max="3" width="21" style="57" customWidth="1"/>
    <col min="4" max="4" width="24.28515625" style="57" customWidth="1"/>
    <col min="5" max="5" width="37.7109375" style="57" customWidth="1"/>
    <col min="6" max="7" width="18.140625" style="57" customWidth="1"/>
    <col min="8" max="8" width="18.140625" style="56" customWidth="1"/>
    <col min="9" max="9" width="23.28515625" style="12" customWidth="1"/>
    <col min="10" max="10" width="5.28515625" style="56" customWidth="1"/>
    <col min="11" max="11" width="26" style="56" customWidth="1"/>
    <col min="12" max="12" width="20.28515625" style="56" customWidth="1"/>
    <col min="13" max="13" width="22.85546875" style="56" customWidth="1"/>
    <col min="14" max="14" width="32.28515625" style="56" customWidth="1"/>
    <col min="15" max="15" width="20.28515625" style="56" customWidth="1"/>
    <col min="16" max="16" width="23.28515625" style="56" customWidth="1"/>
    <col min="17" max="18" width="19" style="56" customWidth="1"/>
    <col min="19" max="19" width="18.42578125" style="56" customWidth="1"/>
    <col min="20" max="16384" width="8.85546875" style="56"/>
  </cols>
  <sheetData>
    <row r="1" spans="2:19" ht="15" thickBot="1"/>
    <row r="2" spans="2:19" s="12" customFormat="1" ht="16.5" customHeight="1">
      <c r="B2" s="150" t="s">
        <v>21</v>
      </c>
      <c r="C2" s="151"/>
      <c r="D2" s="151"/>
      <c r="E2" s="151"/>
      <c r="F2" s="151"/>
      <c r="G2" s="151"/>
      <c r="H2" s="152"/>
      <c r="I2" s="139"/>
      <c r="J2" s="56"/>
      <c r="K2" s="56"/>
      <c r="L2" s="56"/>
      <c r="M2" s="56"/>
      <c r="N2" s="56"/>
    </row>
    <row r="3" spans="2:19" s="12" customFormat="1" ht="16.5" customHeight="1">
      <c r="B3" s="153"/>
      <c r="C3" s="154"/>
      <c r="D3" s="154"/>
      <c r="E3" s="154"/>
      <c r="F3" s="154"/>
      <c r="G3" s="154"/>
      <c r="H3" s="155"/>
      <c r="I3" s="139"/>
      <c r="K3" s="56"/>
      <c r="L3" s="56"/>
      <c r="M3" s="56"/>
      <c r="N3" s="56"/>
    </row>
    <row r="4" spans="2:19" s="12" customFormat="1" ht="16.5" customHeight="1" thickBot="1">
      <c r="B4" s="156"/>
      <c r="C4" s="157"/>
      <c r="D4" s="157"/>
      <c r="E4" s="157"/>
      <c r="F4" s="157"/>
      <c r="G4" s="157"/>
      <c r="H4" s="158"/>
      <c r="I4" s="139"/>
      <c r="K4" s="175" t="s">
        <v>22</v>
      </c>
      <c r="L4" s="176"/>
      <c r="M4" s="176"/>
    </row>
    <row r="5" spans="2:19" s="12" customFormat="1" ht="16.5" customHeight="1">
      <c r="B5" s="139"/>
      <c r="C5" s="139"/>
      <c r="D5" s="139"/>
      <c r="E5" s="139"/>
      <c r="F5" s="139"/>
      <c r="H5" s="28" t="s">
        <v>23</v>
      </c>
      <c r="I5" s="139"/>
      <c r="J5" s="107"/>
      <c r="K5" s="175"/>
      <c r="L5" s="176"/>
      <c r="M5" s="176"/>
    </row>
    <row r="6" spans="2:19" s="12" customFormat="1" ht="16.5" customHeight="1">
      <c r="B6" s="139"/>
      <c r="C6" s="139"/>
      <c r="D6" s="139"/>
      <c r="E6" s="139"/>
      <c r="F6" s="139"/>
      <c r="H6" s="26" t="s">
        <v>24</v>
      </c>
      <c r="I6" s="139"/>
      <c r="J6" s="107"/>
      <c r="K6" s="175"/>
      <c r="L6" s="176"/>
      <c r="M6" s="176"/>
    </row>
    <row r="7" spans="2:19" s="12" customFormat="1" ht="16.5" customHeight="1">
      <c r="B7" s="139"/>
      <c r="C7" s="139"/>
      <c r="D7" s="139"/>
      <c r="E7" s="139"/>
      <c r="F7" s="139"/>
      <c r="H7" s="27" t="s">
        <v>25</v>
      </c>
      <c r="I7" s="139"/>
      <c r="J7" s="107"/>
      <c r="K7" s="175"/>
      <c r="L7" s="176"/>
      <c r="M7" s="176"/>
    </row>
    <row r="8" spans="2:19" s="12" customFormat="1" ht="16.5" customHeight="1">
      <c r="B8" s="171" t="s">
        <v>26</v>
      </c>
      <c r="C8" s="172"/>
      <c r="D8" s="172"/>
      <c r="E8" s="172"/>
      <c r="F8" s="172"/>
      <c r="G8" s="172"/>
      <c r="H8" s="173"/>
      <c r="I8" s="139"/>
      <c r="J8" s="107"/>
      <c r="K8" s="175"/>
      <c r="L8" s="176"/>
      <c r="M8" s="176"/>
    </row>
    <row r="9" spans="2:19" s="12" customFormat="1" ht="16.5" customHeight="1">
      <c r="B9" s="139"/>
      <c r="C9" s="139"/>
      <c r="D9" s="139"/>
      <c r="E9" s="139"/>
      <c r="F9" s="139"/>
      <c r="H9" s="139"/>
      <c r="I9" s="139"/>
      <c r="J9" s="107"/>
      <c r="L9" s="56"/>
      <c r="M9" s="56"/>
      <c r="O9" s="56"/>
      <c r="P9" s="56"/>
      <c r="Q9" s="56"/>
      <c r="R9" s="56"/>
      <c r="S9" s="56"/>
    </row>
    <row r="10" spans="2:19" ht="18.75">
      <c r="B10" s="99" t="s">
        <v>27</v>
      </c>
      <c r="C10" s="58"/>
      <c r="D10" s="58"/>
      <c r="E10" s="58"/>
      <c r="F10" s="58"/>
      <c r="G10" s="34"/>
      <c r="I10" s="139"/>
      <c r="J10" s="108"/>
      <c r="K10" s="177" t="s">
        <v>28</v>
      </c>
      <c r="L10" s="178"/>
      <c r="M10" s="178"/>
      <c r="N10" s="178"/>
      <c r="O10" s="60"/>
      <c r="P10" s="60"/>
      <c r="Q10" s="60"/>
      <c r="R10" s="60"/>
      <c r="S10" s="60"/>
    </row>
    <row r="11" spans="2:19" s="60" customFormat="1" ht="62.25" customHeight="1">
      <c r="B11" s="46" t="s">
        <v>29</v>
      </c>
      <c r="C11" s="46" t="s">
        <v>30</v>
      </c>
      <c r="D11" s="46" t="s">
        <v>31</v>
      </c>
      <c r="E11" s="46" t="s">
        <v>32</v>
      </c>
      <c r="F11" s="46" t="s">
        <v>33</v>
      </c>
      <c r="G11" s="46" t="s">
        <v>34</v>
      </c>
      <c r="H11" s="46" t="s">
        <v>35</v>
      </c>
      <c r="I11" s="46" t="s">
        <v>36</v>
      </c>
      <c r="J11" s="109"/>
      <c r="K11" s="105" t="s">
        <v>29</v>
      </c>
      <c r="L11" s="46" t="s">
        <v>30</v>
      </c>
      <c r="M11" s="46" t="s">
        <v>37</v>
      </c>
      <c r="N11" s="135" t="s">
        <v>38</v>
      </c>
      <c r="O11" s="56"/>
      <c r="P11" s="56"/>
      <c r="Q11" s="56"/>
      <c r="R11" s="56"/>
      <c r="S11" s="56"/>
    </row>
    <row r="12" spans="2:19" ht="15">
      <c r="B12" s="61" t="s">
        <v>39</v>
      </c>
      <c r="C12" s="62"/>
      <c r="D12" s="63"/>
      <c r="E12" s="64" t="str">
        <f>IF((ISBLANK(C12)),"",IF(C12&lt;4,"No","Yes"))</f>
        <v/>
      </c>
      <c r="F12" s="84"/>
      <c r="G12" s="86" t="str">
        <f t="shared" ref="G12:G19" si="0">IF(F12="yes",D12,"")</f>
        <v/>
      </c>
      <c r="H12" s="85"/>
      <c r="I12" s="63"/>
      <c r="J12" s="108"/>
      <c r="K12" s="106" t="str">
        <f>$B$12</f>
        <v>Sub-Group #1</v>
      </c>
      <c r="L12" s="89">
        <f>SUMIFS($C$11:$C$82,$B$11:$B$82,K12,$F$11:$F$82,"Yes")</f>
        <v>0</v>
      </c>
      <c r="M12" s="90">
        <f t="shared" ref="M12:M19" si="1">SUM(G12,G25,G37,G50,G62,G74)</f>
        <v>0</v>
      </c>
      <c r="N12" s="64" t="str">
        <f t="shared" ref="N12:N19" si="2">IF((ISBLANK(C12)),"",IF(C12+C25+C37+C50+C62+C74&lt;4,"No","Yes"))</f>
        <v/>
      </c>
    </row>
    <row r="13" spans="2:19" ht="15" customHeight="1">
      <c r="B13" s="61" t="s">
        <v>40</v>
      </c>
      <c r="C13" s="62"/>
      <c r="D13" s="63"/>
      <c r="E13" s="64" t="str">
        <f t="shared" ref="E13:E17" si="3">IF((ISBLANK(C13)),"",IF(C13&lt;4,"No","Yes"))</f>
        <v/>
      </c>
      <c r="F13" s="84"/>
      <c r="G13" s="86" t="str">
        <f t="shared" si="0"/>
        <v/>
      </c>
      <c r="H13" s="85"/>
      <c r="I13" s="63"/>
      <c r="J13" s="108"/>
      <c r="K13" s="106" t="str">
        <f>$B$13</f>
        <v>Sub-Group #2</v>
      </c>
      <c r="L13" s="89">
        <f t="shared" ref="L13:L19" si="4">SUMIFS($C$11:$C$82,$B$11:$B$82,K13,$F$11:$F$82,"Yes")</f>
        <v>0</v>
      </c>
      <c r="M13" s="90">
        <f t="shared" si="1"/>
        <v>0</v>
      </c>
      <c r="N13" s="64" t="str">
        <f t="shared" si="2"/>
        <v/>
      </c>
    </row>
    <row r="14" spans="2:19" ht="15" customHeight="1">
      <c r="B14" s="61" t="s">
        <v>41</v>
      </c>
      <c r="C14" s="62"/>
      <c r="D14" s="63"/>
      <c r="E14" s="64" t="str">
        <f t="shared" si="3"/>
        <v/>
      </c>
      <c r="F14" s="84"/>
      <c r="G14" s="86" t="str">
        <f t="shared" si="0"/>
        <v/>
      </c>
      <c r="H14" s="85"/>
      <c r="I14" s="63"/>
      <c r="J14" s="108"/>
      <c r="K14" s="106" t="str">
        <f>$B$14</f>
        <v>Sub-Group #3</v>
      </c>
      <c r="L14" s="89">
        <f>SUMIFS($C$11:$C$82,$B$11:$B$82,K14,$F$11:$F$82,"Yes")</f>
        <v>0</v>
      </c>
      <c r="M14" s="90">
        <f t="shared" si="1"/>
        <v>0</v>
      </c>
      <c r="N14" s="64" t="str">
        <f t="shared" si="2"/>
        <v/>
      </c>
    </row>
    <row r="15" spans="2:19" ht="15" customHeight="1">
      <c r="B15" s="61" t="s">
        <v>42</v>
      </c>
      <c r="C15" s="62"/>
      <c r="D15" s="63"/>
      <c r="E15" s="64" t="str">
        <f t="shared" si="3"/>
        <v/>
      </c>
      <c r="F15" s="84"/>
      <c r="G15" s="86" t="str">
        <f t="shared" si="0"/>
        <v/>
      </c>
      <c r="H15" s="85"/>
      <c r="I15" s="63"/>
      <c r="J15" s="108"/>
      <c r="K15" s="106" t="str">
        <f>$B$15</f>
        <v>Sub-Group #4</v>
      </c>
      <c r="L15" s="89">
        <f t="shared" si="4"/>
        <v>0</v>
      </c>
      <c r="M15" s="90">
        <f t="shared" si="1"/>
        <v>0</v>
      </c>
      <c r="N15" s="64" t="str">
        <f t="shared" si="2"/>
        <v/>
      </c>
    </row>
    <row r="16" spans="2:19" ht="15" customHeight="1">
      <c r="B16" s="61" t="s">
        <v>43</v>
      </c>
      <c r="C16" s="62"/>
      <c r="D16" s="63"/>
      <c r="E16" s="64" t="str">
        <f t="shared" si="3"/>
        <v/>
      </c>
      <c r="F16" s="84"/>
      <c r="G16" s="86" t="str">
        <f t="shared" si="0"/>
        <v/>
      </c>
      <c r="H16" s="85"/>
      <c r="I16" s="63"/>
      <c r="J16" s="108"/>
      <c r="K16" s="106" t="str">
        <f>$B$16</f>
        <v>Sub-Group #5</v>
      </c>
      <c r="L16" s="89">
        <f t="shared" si="4"/>
        <v>0</v>
      </c>
      <c r="M16" s="90">
        <f t="shared" si="1"/>
        <v>0</v>
      </c>
      <c r="N16" s="64" t="str">
        <f t="shared" si="2"/>
        <v/>
      </c>
    </row>
    <row r="17" spans="2:19" ht="15" customHeight="1">
      <c r="B17" s="61" t="s">
        <v>44</v>
      </c>
      <c r="C17" s="70"/>
      <c r="D17" s="63"/>
      <c r="E17" s="64" t="str">
        <f t="shared" si="3"/>
        <v/>
      </c>
      <c r="F17" s="84"/>
      <c r="G17" s="86" t="str">
        <f t="shared" si="0"/>
        <v/>
      </c>
      <c r="H17" s="85"/>
      <c r="I17" s="63"/>
      <c r="J17" s="108"/>
      <c r="K17" s="106" t="str">
        <f>$B$17</f>
        <v>Sub-Group #6</v>
      </c>
      <c r="L17" s="89">
        <f t="shared" si="4"/>
        <v>0</v>
      </c>
      <c r="M17" s="90">
        <f t="shared" si="1"/>
        <v>0</v>
      </c>
      <c r="N17" s="64" t="str">
        <f t="shared" si="2"/>
        <v/>
      </c>
    </row>
    <row r="18" spans="2:19" ht="15">
      <c r="B18" s="61" t="s">
        <v>45</v>
      </c>
      <c r="C18" s="70"/>
      <c r="D18" s="63"/>
      <c r="E18" s="64"/>
      <c r="F18" s="84"/>
      <c r="G18" s="86" t="str">
        <f t="shared" si="0"/>
        <v/>
      </c>
      <c r="H18" s="85"/>
      <c r="I18" s="63"/>
      <c r="J18" s="108"/>
      <c r="K18" s="106" t="str">
        <f>$B$18</f>
        <v>Sub-Group #7</v>
      </c>
      <c r="L18" s="89">
        <f t="shared" si="4"/>
        <v>0</v>
      </c>
      <c r="M18" s="90">
        <f t="shared" si="1"/>
        <v>0</v>
      </c>
      <c r="N18" s="64" t="str">
        <f t="shared" si="2"/>
        <v/>
      </c>
    </row>
    <row r="19" spans="2:19" ht="15">
      <c r="B19" s="61" t="s">
        <v>46</v>
      </c>
      <c r="C19" s="70"/>
      <c r="D19" s="63"/>
      <c r="E19" s="64"/>
      <c r="F19" s="84"/>
      <c r="G19" s="86" t="str">
        <f t="shared" si="0"/>
        <v/>
      </c>
      <c r="H19" s="85"/>
      <c r="I19" s="63"/>
      <c r="J19" s="108"/>
      <c r="K19" s="106" t="str">
        <f>$B$19</f>
        <v>Sub-Group #8</v>
      </c>
      <c r="L19" s="89">
        <f t="shared" si="4"/>
        <v>0</v>
      </c>
      <c r="M19" s="90">
        <f t="shared" si="1"/>
        <v>0</v>
      </c>
      <c r="N19" s="64" t="str">
        <f t="shared" si="2"/>
        <v/>
      </c>
    </row>
    <row r="20" spans="2:19" ht="15">
      <c r="B20" s="72" t="s">
        <v>47</v>
      </c>
      <c r="C20" s="73" t="s">
        <v>8</v>
      </c>
      <c r="D20" s="74">
        <f>SUM(D12:D17)</f>
        <v>0</v>
      </c>
      <c r="E20" s="73" t="s">
        <v>8</v>
      </c>
      <c r="F20" s="73" t="s">
        <v>8</v>
      </c>
      <c r="G20" s="74">
        <f>SUM(G12:G19)</f>
        <v>0</v>
      </c>
      <c r="H20" s="65"/>
      <c r="I20" s="73"/>
      <c r="J20" s="108"/>
      <c r="O20" s="60"/>
      <c r="P20" s="60"/>
      <c r="Q20" s="60"/>
      <c r="R20" s="60"/>
      <c r="S20" s="60"/>
    </row>
    <row r="21" spans="2:19" s="60" customFormat="1" ht="32.25" customHeight="1">
      <c r="B21" s="174" t="s">
        <v>48</v>
      </c>
      <c r="C21" s="174"/>
      <c r="D21" s="174"/>
      <c r="E21" s="174"/>
      <c r="F21" s="174"/>
      <c r="G21" s="174"/>
      <c r="H21" s="174"/>
      <c r="I21" s="12"/>
      <c r="K21" s="56"/>
      <c r="L21" s="56"/>
      <c r="M21" s="56"/>
      <c r="N21" s="56"/>
      <c r="O21" s="56"/>
      <c r="P21" s="56"/>
      <c r="Q21" s="56"/>
      <c r="R21" s="56"/>
      <c r="S21" s="56"/>
    </row>
    <row r="22" spans="2:19" ht="15.75">
      <c r="B22" s="101"/>
      <c r="J22" s="12"/>
      <c r="K22" s="25" t="s">
        <v>49</v>
      </c>
      <c r="L22" s="76"/>
      <c r="M22" s="77"/>
      <c r="N22" s="76"/>
      <c r="O22" s="76"/>
      <c r="P22" s="76"/>
    </row>
    <row r="23" spans="2:19" ht="18.75">
      <c r="B23" s="99" t="s">
        <v>50</v>
      </c>
      <c r="K23" s="25" t="s">
        <v>51</v>
      </c>
      <c r="L23" s="76"/>
      <c r="M23" s="77"/>
      <c r="N23" s="77"/>
      <c r="O23" s="76"/>
      <c r="P23" s="76"/>
    </row>
    <row r="24" spans="2:19" ht="45">
      <c r="B24" s="46" t="s">
        <v>29</v>
      </c>
      <c r="C24" s="46" t="s">
        <v>30</v>
      </c>
      <c r="D24" s="46" t="s">
        <v>31</v>
      </c>
      <c r="E24" s="46" t="s">
        <v>32</v>
      </c>
      <c r="F24" s="46" t="s">
        <v>33</v>
      </c>
      <c r="G24" s="46" t="s">
        <v>34</v>
      </c>
      <c r="H24" s="46" t="s">
        <v>35</v>
      </c>
      <c r="I24" s="46" t="s">
        <v>36</v>
      </c>
      <c r="K24" s="80" t="s">
        <v>52</v>
      </c>
      <c r="L24" s="76"/>
      <c r="M24" s="76"/>
      <c r="N24" s="76"/>
      <c r="O24" s="79"/>
      <c r="P24" s="79"/>
    </row>
    <row r="25" spans="2:19" ht="15.75">
      <c r="B25" s="61" t="str">
        <f>$B$12</f>
        <v>Sub-Group #1</v>
      </c>
      <c r="C25" s="62"/>
      <c r="D25" s="71"/>
      <c r="E25" s="64" t="str">
        <f>IF((ISBLANK(C25)),"",IF(C25&lt;4,"No","Yes"))</f>
        <v/>
      </c>
      <c r="F25" s="84"/>
      <c r="G25" s="86" t="str">
        <f t="shared" ref="G25:G32" si="5">IF(F25="yes",D25,"")</f>
        <v/>
      </c>
      <c r="H25" s="85"/>
      <c r="I25" s="63"/>
      <c r="K25" s="25" t="s">
        <v>53</v>
      </c>
      <c r="L25" s="76"/>
      <c r="M25" s="76"/>
      <c r="N25" s="76"/>
      <c r="O25" s="79"/>
      <c r="P25" s="79"/>
    </row>
    <row r="26" spans="2:19" ht="15.75">
      <c r="B26" s="61" t="str">
        <f>$B$13</f>
        <v>Sub-Group #2</v>
      </c>
      <c r="C26" s="62"/>
      <c r="D26" s="71"/>
      <c r="E26" s="64" t="str">
        <f t="shared" ref="E26:E32" si="6">IF((ISBLANK(C26)),"",IF(C26&lt;4,"No","Yes"))</f>
        <v/>
      </c>
      <c r="F26" s="84"/>
      <c r="G26" s="86" t="str">
        <f t="shared" si="5"/>
        <v/>
      </c>
      <c r="H26" s="85"/>
      <c r="I26" s="63"/>
      <c r="K26" s="78" t="s">
        <v>54</v>
      </c>
      <c r="L26" s="76"/>
      <c r="M26" s="77"/>
      <c r="N26" s="77"/>
      <c r="O26" s="76"/>
      <c r="P26" s="76"/>
    </row>
    <row r="27" spans="2:19" ht="18" customHeight="1">
      <c r="B27" s="61" t="str">
        <f>$B$14</f>
        <v>Sub-Group #3</v>
      </c>
      <c r="C27" s="62"/>
      <c r="D27" s="71"/>
      <c r="E27" s="64" t="str">
        <f t="shared" si="6"/>
        <v/>
      </c>
      <c r="F27" s="84"/>
      <c r="G27" s="86" t="str">
        <f>IF(F27="yes",D27,"")</f>
        <v/>
      </c>
      <c r="H27" s="85"/>
      <c r="I27" s="63"/>
      <c r="K27" s="79"/>
      <c r="L27" s="76"/>
      <c r="M27" s="76"/>
      <c r="N27" s="76"/>
      <c r="O27" s="79"/>
      <c r="P27" s="79"/>
    </row>
    <row r="28" spans="2:19" ht="14.1" customHeight="1">
      <c r="B28" s="61" t="str">
        <f>$B$15</f>
        <v>Sub-Group #4</v>
      </c>
      <c r="C28" s="62"/>
      <c r="D28" s="71"/>
      <c r="E28" s="64" t="str">
        <f t="shared" si="6"/>
        <v/>
      </c>
      <c r="F28" s="84"/>
      <c r="G28" s="86" t="str">
        <f t="shared" si="5"/>
        <v/>
      </c>
      <c r="H28" s="85"/>
      <c r="I28" s="63"/>
      <c r="K28" s="25" t="s">
        <v>55</v>
      </c>
      <c r="L28" s="76"/>
      <c r="M28" s="77"/>
      <c r="N28" s="77"/>
      <c r="O28" s="76"/>
      <c r="P28" s="76"/>
    </row>
    <row r="29" spans="2:19" ht="14.1" customHeight="1">
      <c r="B29" s="61" t="str">
        <f>$B$16</f>
        <v>Sub-Group #5</v>
      </c>
      <c r="C29" s="70"/>
      <c r="D29" s="71"/>
      <c r="E29" s="64" t="str">
        <f t="shared" si="6"/>
        <v/>
      </c>
      <c r="F29" s="84"/>
      <c r="G29" s="86" t="str">
        <f t="shared" si="5"/>
        <v/>
      </c>
      <c r="H29" s="85"/>
      <c r="I29" s="63"/>
      <c r="K29" s="78" t="s">
        <v>56</v>
      </c>
      <c r="L29" s="76"/>
      <c r="M29" s="77"/>
      <c r="N29" s="77"/>
      <c r="O29" s="76"/>
      <c r="P29" s="76"/>
    </row>
    <row r="30" spans="2:19" ht="15">
      <c r="B30" s="61" t="str">
        <f>$B$17</f>
        <v>Sub-Group #6</v>
      </c>
      <c r="C30" s="75"/>
      <c r="D30" s="63"/>
      <c r="E30" s="64" t="str">
        <f t="shared" si="6"/>
        <v/>
      </c>
      <c r="F30" s="84"/>
      <c r="G30" s="86" t="str">
        <f t="shared" si="5"/>
        <v/>
      </c>
      <c r="H30" s="85"/>
      <c r="I30" s="63"/>
      <c r="K30" s="80" t="s">
        <v>57</v>
      </c>
      <c r="L30" s="80"/>
      <c r="M30" s="80"/>
      <c r="N30" s="80"/>
      <c r="O30" s="80"/>
      <c r="P30" s="80"/>
    </row>
    <row r="31" spans="2:19" ht="15" customHeight="1">
      <c r="B31" s="61" t="str">
        <f>$B$18</f>
        <v>Sub-Group #7</v>
      </c>
      <c r="C31" s="75"/>
      <c r="D31" s="63"/>
      <c r="E31" s="64" t="str">
        <f t="shared" si="6"/>
        <v/>
      </c>
      <c r="F31" s="84"/>
      <c r="G31" s="86" t="str">
        <f t="shared" si="5"/>
        <v/>
      </c>
      <c r="H31" s="85"/>
      <c r="I31" s="63"/>
      <c r="K31" s="80" t="s">
        <v>58</v>
      </c>
      <c r="L31" s="129"/>
      <c r="M31" s="129"/>
      <c r="N31" s="129"/>
      <c r="O31" s="129"/>
      <c r="P31" s="129"/>
    </row>
    <row r="32" spans="2:19" ht="15">
      <c r="B32" s="61" t="str">
        <f>$B$19</f>
        <v>Sub-Group #8</v>
      </c>
      <c r="C32" s="75"/>
      <c r="D32" s="63"/>
      <c r="E32" s="64" t="str">
        <f t="shared" si="6"/>
        <v/>
      </c>
      <c r="F32" s="84"/>
      <c r="G32" s="86" t="str">
        <f t="shared" si="5"/>
        <v/>
      </c>
      <c r="H32" s="85"/>
      <c r="I32" s="63"/>
      <c r="K32" s="81"/>
      <c r="L32" s="81"/>
      <c r="M32" s="81"/>
      <c r="N32" s="81"/>
      <c r="O32" s="81"/>
      <c r="P32" s="126"/>
    </row>
    <row r="33" spans="2:18" ht="15.75">
      <c r="B33" s="72" t="s">
        <v>47</v>
      </c>
      <c r="C33" s="73" t="s">
        <v>8</v>
      </c>
      <c r="D33" s="74">
        <f>SUM(D25:D30)</f>
        <v>0</v>
      </c>
      <c r="E33" s="73" t="s">
        <v>8</v>
      </c>
      <c r="F33" s="73" t="s">
        <v>8</v>
      </c>
      <c r="G33" s="74">
        <f>SUM(G25:G32)</f>
        <v>0</v>
      </c>
      <c r="H33" s="65"/>
      <c r="I33" s="73"/>
      <c r="K33" s="25"/>
      <c r="L33" s="81"/>
      <c r="M33" s="81"/>
      <c r="N33" s="81"/>
      <c r="O33" s="81"/>
      <c r="P33" s="81"/>
    </row>
    <row r="34" spans="2:18" ht="15.75">
      <c r="K34" s="82" t="s">
        <v>59</v>
      </c>
      <c r="L34" s="82"/>
      <c r="M34" s="82"/>
      <c r="N34" s="82"/>
      <c r="O34" s="82"/>
      <c r="P34" s="130"/>
      <c r="Q34" s="131"/>
      <c r="R34" s="131"/>
    </row>
    <row r="35" spans="2:18" ht="18.75">
      <c r="B35" s="99" t="s">
        <v>60</v>
      </c>
      <c r="K35" s="79"/>
      <c r="L35" s="76"/>
      <c r="M35" s="76"/>
      <c r="N35" s="76"/>
      <c r="O35" s="76"/>
      <c r="P35" s="79"/>
    </row>
    <row r="36" spans="2:18" ht="45" customHeight="1">
      <c r="B36" s="46" t="s">
        <v>29</v>
      </c>
      <c r="C36" s="46" t="s">
        <v>30</v>
      </c>
      <c r="D36" s="46" t="s">
        <v>31</v>
      </c>
      <c r="E36" s="46" t="s">
        <v>32</v>
      </c>
      <c r="F36" s="46" t="s">
        <v>33</v>
      </c>
      <c r="G36" s="46" t="s">
        <v>34</v>
      </c>
      <c r="H36" s="46" t="s">
        <v>35</v>
      </c>
      <c r="I36" s="46" t="s">
        <v>36</v>
      </c>
      <c r="J36" s="12"/>
      <c r="K36" s="170" t="s">
        <v>61</v>
      </c>
      <c r="L36" s="170"/>
      <c r="M36" s="170"/>
      <c r="N36" s="170"/>
      <c r="O36" s="170"/>
      <c r="P36" s="170"/>
    </row>
    <row r="37" spans="2:18" ht="15" customHeight="1">
      <c r="B37" s="61" t="str">
        <f>$B$12</f>
        <v>Sub-Group #1</v>
      </c>
      <c r="C37" s="62"/>
      <c r="D37" s="62"/>
      <c r="E37" s="64" t="str">
        <f>IF((ISBLANK(C37)),"",IF(C37&lt;4,"No","Yes"))</f>
        <v/>
      </c>
      <c r="F37" s="84"/>
      <c r="G37" s="86" t="str">
        <f t="shared" ref="G37:G44" si="7">IF(F37="yes",D37,"")</f>
        <v/>
      </c>
      <c r="H37" s="85"/>
      <c r="I37" s="63"/>
      <c r="K37" s="170"/>
      <c r="L37" s="170"/>
      <c r="M37" s="170"/>
      <c r="N37" s="170"/>
      <c r="O37" s="170"/>
      <c r="P37" s="170"/>
    </row>
    <row r="38" spans="2:18" ht="15.75">
      <c r="B38" s="61" t="str">
        <f>$B$13</f>
        <v>Sub-Group #2</v>
      </c>
      <c r="C38" s="62"/>
      <c r="D38" s="62"/>
      <c r="E38" s="64" t="str">
        <f t="shared" ref="E38:E44" si="8">IF((ISBLANK(C38)),"",IF(C38&lt;4,"No","Yes"))</f>
        <v/>
      </c>
      <c r="F38" s="84"/>
      <c r="G38" s="86" t="str">
        <f t="shared" si="7"/>
        <v/>
      </c>
      <c r="H38" s="85"/>
      <c r="I38" s="63"/>
      <c r="K38" s="25" t="s">
        <v>62</v>
      </c>
      <c r="L38" s="76"/>
      <c r="M38" s="76"/>
      <c r="N38" s="76"/>
      <c r="O38" s="76"/>
      <c r="P38" s="79"/>
    </row>
    <row r="39" spans="2:18" ht="15.75">
      <c r="B39" s="61" t="str">
        <f>$B$14</f>
        <v>Sub-Group #3</v>
      </c>
      <c r="C39" s="62"/>
      <c r="D39" s="62"/>
      <c r="E39" s="64" t="str">
        <f t="shared" si="8"/>
        <v/>
      </c>
      <c r="F39" s="84"/>
      <c r="G39" s="86" t="str">
        <f t="shared" si="7"/>
        <v/>
      </c>
      <c r="H39" s="85"/>
      <c r="I39" s="63"/>
      <c r="K39" s="79"/>
      <c r="L39" s="76"/>
      <c r="M39" s="76"/>
      <c r="N39" s="76"/>
      <c r="O39" s="76"/>
      <c r="P39" s="79"/>
    </row>
    <row r="40" spans="2:18" ht="15.75">
      <c r="B40" s="61" t="str">
        <f>$B$15</f>
        <v>Sub-Group #4</v>
      </c>
      <c r="C40" s="70"/>
      <c r="D40" s="70"/>
      <c r="E40" s="64" t="str">
        <f t="shared" si="8"/>
        <v/>
      </c>
      <c r="F40" s="84"/>
      <c r="G40" s="86" t="str">
        <f t="shared" si="7"/>
        <v/>
      </c>
      <c r="H40" s="85"/>
      <c r="I40" s="63"/>
      <c r="K40" s="25" t="s">
        <v>63</v>
      </c>
      <c r="L40" s="76"/>
      <c r="M40" s="76"/>
      <c r="N40" s="76"/>
      <c r="O40" s="76"/>
      <c r="P40" s="79"/>
    </row>
    <row r="41" spans="2:18" ht="15.75">
      <c r="B41" s="61" t="str">
        <f>$B$16</f>
        <v>Sub-Group #5</v>
      </c>
      <c r="C41" s="62"/>
      <c r="D41" s="62"/>
      <c r="E41" s="64" t="str">
        <f t="shared" si="8"/>
        <v/>
      </c>
      <c r="F41" s="84"/>
      <c r="G41" s="86" t="str">
        <f t="shared" si="7"/>
        <v/>
      </c>
      <c r="H41" s="85"/>
      <c r="I41" s="63"/>
      <c r="K41" s="25"/>
      <c r="L41" s="76"/>
      <c r="M41" s="76"/>
      <c r="N41" s="76"/>
      <c r="O41" s="76"/>
      <c r="P41" s="79"/>
    </row>
    <row r="42" spans="2:18" ht="15.75">
      <c r="B42" s="61" t="str">
        <f>$B$17</f>
        <v>Sub-Group #6</v>
      </c>
      <c r="C42" s="75"/>
      <c r="D42" s="75"/>
      <c r="E42" s="64" t="str">
        <f t="shared" si="8"/>
        <v/>
      </c>
      <c r="F42" s="84"/>
      <c r="G42" s="86" t="str">
        <f t="shared" si="7"/>
        <v/>
      </c>
      <c r="H42" s="85"/>
      <c r="I42" s="63"/>
      <c r="K42" s="25" t="s">
        <v>64</v>
      </c>
      <c r="L42" s="76"/>
      <c r="M42" s="76"/>
      <c r="N42" s="76"/>
      <c r="O42" s="76"/>
      <c r="P42" s="79"/>
    </row>
    <row r="43" spans="2:18" ht="15.75">
      <c r="B43" s="61" t="str">
        <f>$B$18</f>
        <v>Sub-Group #7</v>
      </c>
      <c r="C43" s="75"/>
      <c r="D43" s="63"/>
      <c r="E43" s="64" t="str">
        <f t="shared" si="8"/>
        <v/>
      </c>
      <c r="F43" s="84"/>
      <c r="G43" s="86" t="str">
        <f t="shared" si="7"/>
        <v/>
      </c>
      <c r="H43" s="85"/>
      <c r="I43" s="63"/>
      <c r="L43" s="76"/>
      <c r="M43" s="76"/>
      <c r="N43" s="76"/>
      <c r="O43" s="76"/>
      <c r="P43" s="79"/>
    </row>
    <row r="44" spans="2:18" ht="15.75" customHeight="1">
      <c r="B44" s="61" t="str">
        <f>$B$19</f>
        <v>Sub-Group #8</v>
      </c>
      <c r="C44" s="75"/>
      <c r="D44" s="63"/>
      <c r="E44" s="64" t="str">
        <f t="shared" si="8"/>
        <v/>
      </c>
      <c r="F44" s="84"/>
      <c r="G44" s="86" t="str">
        <f t="shared" si="7"/>
        <v/>
      </c>
      <c r="H44" s="85"/>
      <c r="I44" s="63"/>
      <c r="K44" s="169" t="s">
        <v>65</v>
      </c>
      <c r="L44" s="169"/>
      <c r="M44" s="169"/>
      <c r="N44" s="169"/>
      <c r="O44" s="169"/>
      <c r="P44" s="169"/>
      <c r="Q44" s="119"/>
      <c r="R44" s="119"/>
    </row>
    <row r="45" spans="2:18" ht="35.25" customHeight="1">
      <c r="B45" s="47" t="s">
        <v>47</v>
      </c>
      <c r="C45" s="73" t="s">
        <v>8</v>
      </c>
      <c r="D45" s="74">
        <f>SUM(D37:D44)</f>
        <v>0</v>
      </c>
      <c r="E45" s="73" t="s">
        <v>8</v>
      </c>
      <c r="F45" s="73" t="s">
        <v>8</v>
      </c>
      <c r="G45" s="74">
        <f>SUM(G37:G44)</f>
        <v>0</v>
      </c>
      <c r="H45" s="65"/>
      <c r="I45" s="73"/>
      <c r="K45" s="169"/>
      <c r="L45" s="169"/>
      <c r="M45" s="169"/>
      <c r="N45" s="169"/>
      <c r="O45" s="169"/>
      <c r="P45" s="169"/>
      <c r="Q45" s="119"/>
      <c r="R45" s="119"/>
    </row>
    <row r="46" spans="2:18" ht="12" customHeight="1">
      <c r="C46" s="56"/>
      <c r="D46" s="56"/>
      <c r="E46" s="56"/>
      <c r="F46" s="56"/>
      <c r="G46" s="56"/>
      <c r="I46" s="56"/>
      <c r="K46" s="169"/>
      <c r="L46" s="169"/>
      <c r="M46" s="169"/>
      <c r="N46" s="169"/>
      <c r="O46" s="169"/>
      <c r="P46" s="169"/>
      <c r="Q46" s="140"/>
      <c r="R46" s="140"/>
    </row>
    <row r="47" spans="2:18" ht="15.75">
      <c r="K47" s="25" t="s">
        <v>66</v>
      </c>
    </row>
    <row r="48" spans="2:18" ht="18.75">
      <c r="B48" s="99" t="s">
        <v>67</v>
      </c>
      <c r="K48" s="60"/>
    </row>
    <row r="49" spans="1:137" ht="45">
      <c r="B49" s="46" t="s">
        <v>29</v>
      </c>
      <c r="C49" s="46" t="s">
        <v>30</v>
      </c>
      <c r="D49" s="46" t="s">
        <v>31</v>
      </c>
      <c r="E49" s="46" t="s">
        <v>32</v>
      </c>
      <c r="F49" s="46" t="s">
        <v>33</v>
      </c>
      <c r="G49" s="46" t="s">
        <v>34</v>
      </c>
      <c r="H49" s="46" t="s">
        <v>35</v>
      </c>
      <c r="I49" s="46" t="s">
        <v>36</v>
      </c>
      <c r="K49" s="25" t="s">
        <v>68</v>
      </c>
    </row>
    <row r="50" spans="1:137" ht="15">
      <c r="B50" s="61" t="str">
        <f>$B$12</f>
        <v>Sub-Group #1</v>
      </c>
      <c r="C50" s="62"/>
      <c r="D50" s="63"/>
      <c r="E50" s="64" t="str">
        <f t="shared" ref="E50:E57" si="9">IF((ISBLANK(C50)),"",IF(C50&lt;4,"No","Yes"))</f>
        <v/>
      </c>
      <c r="F50" s="84"/>
      <c r="G50" s="86" t="str">
        <f t="shared" ref="G50:G57" si="10">IF(F50="yes",D50,"")</f>
        <v/>
      </c>
      <c r="H50" s="85"/>
      <c r="I50" s="63"/>
    </row>
    <row r="51" spans="1:137" s="145" customFormat="1" ht="15.75" customHeight="1">
      <c r="A51" s="56"/>
      <c r="B51" s="61" t="str">
        <f>$B$13</f>
        <v>Sub-Group #2</v>
      </c>
      <c r="C51" s="62"/>
      <c r="D51" s="63"/>
      <c r="E51" s="64" t="str">
        <f t="shared" si="9"/>
        <v/>
      </c>
      <c r="F51" s="84"/>
      <c r="G51" s="86" t="str">
        <f t="shared" si="10"/>
        <v/>
      </c>
      <c r="H51" s="85"/>
      <c r="I51" s="63"/>
      <c r="J51" s="56"/>
      <c r="K51" s="144" t="s">
        <v>69</v>
      </c>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row>
    <row r="52" spans="1:137" ht="15.75" customHeight="1">
      <c r="B52" s="61" t="str">
        <f>$B$14</f>
        <v>Sub-Group #3</v>
      </c>
      <c r="C52" s="62"/>
      <c r="D52" s="63"/>
      <c r="E52" s="64" t="str">
        <f t="shared" si="9"/>
        <v/>
      </c>
      <c r="F52" s="84"/>
      <c r="G52" s="86" t="str">
        <f t="shared" si="10"/>
        <v/>
      </c>
      <c r="H52" s="85"/>
      <c r="I52" s="63"/>
    </row>
    <row r="53" spans="1:137" ht="15">
      <c r="B53" s="61" t="str">
        <f>$B$15</f>
        <v>Sub-Group #4</v>
      </c>
      <c r="C53" s="62"/>
      <c r="D53" s="63"/>
      <c r="E53" s="64" t="str">
        <f t="shared" si="9"/>
        <v/>
      </c>
      <c r="F53" s="84"/>
      <c r="G53" s="86" t="str">
        <f t="shared" si="10"/>
        <v/>
      </c>
      <c r="H53" s="85"/>
      <c r="I53" s="63"/>
    </row>
    <row r="54" spans="1:137" ht="19.5">
      <c r="B54" s="61" t="str">
        <f>$B$16</f>
        <v>Sub-Group #5</v>
      </c>
      <c r="C54" s="70"/>
      <c r="D54" s="63"/>
      <c r="E54" s="64" t="str">
        <f t="shared" si="9"/>
        <v/>
      </c>
      <c r="F54" s="84"/>
      <c r="G54" s="86" t="str">
        <f t="shared" si="10"/>
        <v/>
      </c>
      <c r="H54" s="85"/>
      <c r="I54" s="63"/>
      <c r="K54" s="132"/>
    </row>
    <row r="55" spans="1:137" ht="15">
      <c r="B55" s="61" t="str">
        <f>$B$17</f>
        <v>Sub-Group #6</v>
      </c>
      <c r="C55" s="62"/>
      <c r="D55" s="63"/>
      <c r="E55" s="64" t="str">
        <f t="shared" si="9"/>
        <v/>
      </c>
      <c r="F55" s="84"/>
      <c r="G55" s="86" t="str">
        <f t="shared" si="10"/>
        <v/>
      </c>
      <c r="H55" s="85"/>
      <c r="I55" s="63"/>
    </row>
    <row r="56" spans="1:137" ht="15">
      <c r="B56" s="61" t="str">
        <f>$B$18</f>
        <v>Sub-Group #7</v>
      </c>
      <c r="C56" s="75"/>
      <c r="D56" s="63"/>
      <c r="E56" s="64" t="str">
        <f t="shared" si="9"/>
        <v/>
      </c>
      <c r="F56" s="84"/>
      <c r="G56" s="86" t="str">
        <f t="shared" si="10"/>
        <v/>
      </c>
      <c r="H56" s="85"/>
      <c r="I56" s="63"/>
    </row>
    <row r="57" spans="1:137" ht="15">
      <c r="B57" s="61" t="str">
        <f>$B$19</f>
        <v>Sub-Group #8</v>
      </c>
      <c r="C57" s="75"/>
      <c r="D57" s="63"/>
      <c r="E57" s="64" t="str">
        <f t="shared" si="9"/>
        <v/>
      </c>
      <c r="F57" s="84"/>
      <c r="G57" s="86" t="str">
        <f t="shared" si="10"/>
        <v/>
      </c>
      <c r="H57" s="85"/>
      <c r="I57" s="63"/>
    </row>
    <row r="58" spans="1:137" ht="15">
      <c r="B58" s="47" t="s">
        <v>47</v>
      </c>
      <c r="C58" s="73" t="s">
        <v>8</v>
      </c>
      <c r="D58" s="74">
        <f>SUM(D50:D57)</f>
        <v>0</v>
      </c>
      <c r="E58" s="73" t="s">
        <v>8</v>
      </c>
      <c r="F58" s="73" t="s">
        <v>8</v>
      </c>
      <c r="G58" s="74">
        <f>SUM(G50:G57)</f>
        <v>0</v>
      </c>
      <c r="H58" s="65"/>
      <c r="I58" s="73"/>
    </row>
    <row r="60" spans="1:137" ht="18.75">
      <c r="B60" s="99" t="s">
        <v>70</v>
      </c>
    </row>
    <row r="61" spans="1:137" ht="45">
      <c r="B61" s="46" t="s">
        <v>29</v>
      </c>
      <c r="C61" s="46" t="s">
        <v>30</v>
      </c>
      <c r="D61" s="46" t="s">
        <v>31</v>
      </c>
      <c r="E61" s="46" t="s">
        <v>32</v>
      </c>
      <c r="F61" s="46" t="s">
        <v>33</v>
      </c>
      <c r="G61" s="46" t="s">
        <v>34</v>
      </c>
      <c r="H61" s="46" t="s">
        <v>35</v>
      </c>
      <c r="I61" s="46" t="s">
        <v>36</v>
      </c>
      <c r="K61" s="59" t="s">
        <v>71</v>
      </c>
      <c r="L61" s="53" t="s">
        <v>72</v>
      </c>
      <c r="M61" s="53" t="s">
        <v>73</v>
      </c>
      <c r="N61" s="53" t="s">
        <v>32</v>
      </c>
      <c r="O61" s="53" t="s">
        <v>33</v>
      </c>
      <c r="P61" s="53" t="s">
        <v>34</v>
      </c>
      <c r="Q61" s="53" t="s">
        <v>35</v>
      </c>
    </row>
    <row r="62" spans="1:137" ht="15">
      <c r="B62" s="61" t="str">
        <f>$B$12</f>
        <v>Sub-Group #1</v>
      </c>
      <c r="C62" s="62"/>
      <c r="D62" s="63"/>
      <c r="E62" s="64" t="str">
        <f t="shared" ref="E62:E67" si="11">IF((ISBLANK(C62)),"",IF(C62&lt;4,"No","Yes"))</f>
        <v/>
      </c>
      <c r="F62" s="84"/>
      <c r="G62" s="86" t="str">
        <f t="shared" ref="G62:G69" si="12">IF(F62="yes",D62,"")</f>
        <v/>
      </c>
      <c r="H62" s="85"/>
      <c r="I62" s="63"/>
      <c r="K62" s="66" t="s">
        <v>74</v>
      </c>
      <c r="L62" s="67">
        <v>5</v>
      </c>
      <c r="M62" s="68">
        <v>40000</v>
      </c>
      <c r="N62" s="68" t="s">
        <v>75</v>
      </c>
      <c r="O62" s="68" t="s">
        <v>75</v>
      </c>
      <c r="P62" s="68">
        <v>40000</v>
      </c>
      <c r="Q62" s="67" t="s">
        <v>76</v>
      </c>
    </row>
    <row r="63" spans="1:137" ht="15" customHeight="1">
      <c r="B63" s="61" t="str">
        <f>$B$13</f>
        <v>Sub-Group #2</v>
      </c>
      <c r="C63" s="62"/>
      <c r="D63" s="63"/>
      <c r="E63" s="64" t="str">
        <f t="shared" si="11"/>
        <v/>
      </c>
      <c r="F63" s="84"/>
      <c r="G63" s="86" t="str">
        <f t="shared" si="12"/>
        <v/>
      </c>
      <c r="H63" s="85"/>
      <c r="I63" s="63"/>
      <c r="K63" s="66" t="s">
        <v>77</v>
      </c>
      <c r="L63" s="67">
        <v>7</v>
      </c>
      <c r="M63" s="68">
        <v>30000</v>
      </c>
      <c r="N63" s="68" t="s">
        <v>75</v>
      </c>
      <c r="O63" s="68" t="s">
        <v>75</v>
      </c>
      <c r="P63" s="68">
        <v>30000</v>
      </c>
      <c r="Q63" s="67" t="s">
        <v>76</v>
      </c>
    </row>
    <row r="64" spans="1:137" ht="15">
      <c r="B64" s="61" t="str">
        <f>$B$14</f>
        <v>Sub-Group #3</v>
      </c>
      <c r="C64" s="62"/>
      <c r="D64" s="63"/>
      <c r="E64" s="64" t="str">
        <f t="shared" si="11"/>
        <v/>
      </c>
      <c r="F64" s="84"/>
      <c r="G64" s="86" t="str">
        <f t="shared" si="12"/>
        <v/>
      </c>
      <c r="H64" s="85"/>
      <c r="I64" s="63"/>
      <c r="K64" s="69" t="s">
        <v>78</v>
      </c>
      <c r="L64" s="67">
        <v>5</v>
      </c>
      <c r="M64" s="68">
        <v>40000</v>
      </c>
      <c r="N64" s="68" t="s">
        <v>75</v>
      </c>
      <c r="O64" s="68" t="s">
        <v>79</v>
      </c>
      <c r="P64" s="68">
        <v>0</v>
      </c>
      <c r="Q64" s="67"/>
    </row>
    <row r="65" spans="2:17" ht="15">
      <c r="B65" s="61" t="str">
        <f>$B$15</f>
        <v>Sub-Group #4</v>
      </c>
      <c r="C65" s="62"/>
      <c r="D65" s="63"/>
      <c r="E65" s="64" t="str">
        <f t="shared" si="11"/>
        <v/>
      </c>
      <c r="F65" s="84"/>
      <c r="G65" s="86" t="str">
        <f t="shared" si="12"/>
        <v/>
      </c>
      <c r="H65" s="85"/>
      <c r="I65" s="63"/>
      <c r="K65" s="69" t="s">
        <v>80</v>
      </c>
      <c r="L65" s="67">
        <v>3</v>
      </c>
      <c r="M65" s="68">
        <v>10000</v>
      </c>
      <c r="N65" s="68" t="s">
        <v>79</v>
      </c>
      <c r="O65" s="68" t="s">
        <v>75</v>
      </c>
      <c r="P65" s="68">
        <v>10000</v>
      </c>
      <c r="Q65" s="67" t="s">
        <v>76</v>
      </c>
    </row>
    <row r="66" spans="2:17" ht="15">
      <c r="B66" s="61" t="str">
        <f>$B$16</f>
        <v>Sub-Group #5</v>
      </c>
      <c r="C66" s="70"/>
      <c r="D66" s="63"/>
      <c r="E66" s="64" t="str">
        <f t="shared" si="11"/>
        <v/>
      </c>
      <c r="F66" s="84"/>
      <c r="G66" s="86" t="str">
        <f t="shared" si="12"/>
        <v/>
      </c>
      <c r="H66" s="85"/>
      <c r="I66" s="63"/>
      <c r="K66" s="69" t="s">
        <v>81</v>
      </c>
      <c r="L66" s="67">
        <v>4</v>
      </c>
      <c r="M66" s="68">
        <v>10000</v>
      </c>
      <c r="N66" s="68" t="s">
        <v>75</v>
      </c>
      <c r="O66" s="68" t="s">
        <v>79</v>
      </c>
      <c r="P66" s="68">
        <v>0</v>
      </c>
      <c r="Q66" s="67"/>
    </row>
    <row r="67" spans="2:17" ht="15">
      <c r="B67" s="61" t="str">
        <f>$B$17</f>
        <v>Sub-Group #6</v>
      </c>
      <c r="C67" s="62"/>
      <c r="D67" s="63"/>
      <c r="E67" s="64" t="str">
        <f t="shared" si="11"/>
        <v/>
      </c>
      <c r="F67" s="84"/>
      <c r="G67" s="86" t="str">
        <f t="shared" si="12"/>
        <v/>
      </c>
      <c r="H67" s="85"/>
      <c r="I67" s="63"/>
      <c r="K67" s="69" t="s">
        <v>82</v>
      </c>
      <c r="L67" s="67">
        <v>2</v>
      </c>
      <c r="M67" s="68">
        <v>2000</v>
      </c>
      <c r="N67" s="68" t="s">
        <v>79</v>
      </c>
      <c r="O67" s="68" t="s">
        <v>75</v>
      </c>
      <c r="P67" s="68">
        <v>2000</v>
      </c>
      <c r="Q67" s="67" t="s">
        <v>83</v>
      </c>
    </row>
    <row r="68" spans="2:17" ht="15">
      <c r="B68" s="61" t="str">
        <f>$B$18</f>
        <v>Sub-Group #7</v>
      </c>
      <c r="C68" s="62"/>
      <c r="D68" s="63"/>
      <c r="E68" s="64"/>
      <c r="F68" s="84"/>
      <c r="G68" s="86" t="str">
        <f t="shared" si="12"/>
        <v/>
      </c>
      <c r="H68" s="85"/>
      <c r="I68" s="63"/>
      <c r="K68" s="66" t="s">
        <v>84</v>
      </c>
      <c r="L68" s="67">
        <v>6</v>
      </c>
      <c r="M68" s="87">
        <v>15000</v>
      </c>
      <c r="N68" s="68" t="s">
        <v>75</v>
      </c>
      <c r="O68" s="68" t="s">
        <v>79</v>
      </c>
      <c r="P68" s="87">
        <v>0</v>
      </c>
      <c r="Q68" s="67"/>
    </row>
    <row r="69" spans="2:17" ht="15">
      <c r="B69" s="61" t="str">
        <f>$B$19</f>
        <v>Sub-Group #8</v>
      </c>
      <c r="C69" s="62"/>
      <c r="D69" s="63"/>
      <c r="E69" s="64"/>
      <c r="F69" s="84"/>
      <c r="G69" s="86" t="str">
        <f t="shared" si="12"/>
        <v/>
      </c>
      <c r="H69" s="85"/>
      <c r="I69" s="63"/>
      <c r="K69" s="60"/>
      <c r="L69" s="60"/>
      <c r="M69" s="88">
        <v>132000</v>
      </c>
      <c r="N69" s="60"/>
      <c r="O69" s="60"/>
      <c r="P69" s="88">
        <v>82000</v>
      </c>
      <c r="Q69" s="60"/>
    </row>
    <row r="70" spans="2:17" ht="15">
      <c r="B70" s="47" t="s">
        <v>47</v>
      </c>
      <c r="C70" s="73" t="s">
        <v>8</v>
      </c>
      <c r="D70" s="74">
        <f>SUM(D62:D69)</f>
        <v>0</v>
      </c>
      <c r="E70" s="73" t="s">
        <v>8</v>
      </c>
      <c r="F70" s="73" t="s">
        <v>8</v>
      </c>
      <c r="G70" s="74">
        <f>SUM(G62:G69)</f>
        <v>0</v>
      </c>
      <c r="H70" s="65"/>
      <c r="I70" s="73"/>
    </row>
    <row r="72" spans="2:17" ht="18.75">
      <c r="B72" s="99" t="s">
        <v>85</v>
      </c>
    </row>
    <row r="73" spans="2:17" ht="45">
      <c r="B73" s="46" t="s">
        <v>29</v>
      </c>
      <c r="C73" s="46" t="s">
        <v>30</v>
      </c>
      <c r="D73" s="46" t="s">
        <v>31</v>
      </c>
      <c r="E73" s="46" t="s">
        <v>32</v>
      </c>
      <c r="F73" s="46" t="s">
        <v>33</v>
      </c>
      <c r="G73" s="46" t="s">
        <v>34</v>
      </c>
      <c r="H73" s="46" t="s">
        <v>35</v>
      </c>
      <c r="I73" s="46" t="s">
        <v>36</v>
      </c>
    </row>
    <row r="74" spans="2:17" ht="15">
      <c r="B74" s="61" t="str">
        <f>$B$12</f>
        <v>Sub-Group #1</v>
      </c>
      <c r="C74" s="62"/>
      <c r="D74" s="63"/>
      <c r="E74" s="64" t="str">
        <f>IF((ISBLANK(C74)),"",IF(C74&lt;4,"No","Yes"))</f>
        <v/>
      </c>
      <c r="F74" s="84"/>
      <c r="G74" s="86" t="str">
        <f>IF(F74="yes",D74,"")</f>
        <v/>
      </c>
      <c r="H74" s="85"/>
      <c r="I74" s="63"/>
    </row>
    <row r="75" spans="2:17" ht="15">
      <c r="B75" s="61" t="str">
        <f>$B$13</f>
        <v>Sub-Group #2</v>
      </c>
      <c r="C75" s="62"/>
      <c r="D75" s="63"/>
      <c r="E75" s="64" t="str">
        <f t="shared" ref="E75:E79" si="13">IF((ISBLANK(C75)),"",IF(C75&lt;4,"No","Yes"))</f>
        <v/>
      </c>
      <c r="F75" s="84"/>
      <c r="G75" s="86" t="str">
        <f t="shared" ref="G75:G81" si="14">IF(F75="yes",D75,"")</f>
        <v/>
      </c>
      <c r="H75" s="85"/>
      <c r="I75" s="63"/>
    </row>
    <row r="76" spans="2:17" ht="15">
      <c r="B76" s="61" t="str">
        <f>$B$14</f>
        <v>Sub-Group #3</v>
      </c>
      <c r="C76" s="62"/>
      <c r="D76" s="63"/>
      <c r="E76" s="64" t="str">
        <f t="shared" si="13"/>
        <v/>
      </c>
      <c r="F76" s="84"/>
      <c r="G76" s="86" t="str">
        <f t="shared" si="14"/>
        <v/>
      </c>
      <c r="H76" s="85"/>
      <c r="I76" s="63"/>
    </row>
    <row r="77" spans="2:17" ht="15">
      <c r="B77" s="61" t="str">
        <f>$B$15</f>
        <v>Sub-Group #4</v>
      </c>
      <c r="C77" s="62"/>
      <c r="D77" s="63"/>
      <c r="E77" s="64" t="str">
        <f t="shared" si="13"/>
        <v/>
      </c>
      <c r="F77" s="84"/>
      <c r="G77" s="86" t="str">
        <f t="shared" si="14"/>
        <v/>
      </c>
      <c r="H77" s="85"/>
      <c r="I77" s="63"/>
    </row>
    <row r="78" spans="2:17" ht="15">
      <c r="B78" s="61" t="str">
        <f>$B$16</f>
        <v>Sub-Group #5</v>
      </c>
      <c r="C78" s="70"/>
      <c r="D78" s="63"/>
      <c r="E78" s="64" t="str">
        <f t="shared" si="13"/>
        <v/>
      </c>
      <c r="F78" s="84"/>
      <c r="G78" s="86" t="str">
        <f t="shared" si="14"/>
        <v/>
      </c>
      <c r="H78" s="85"/>
      <c r="I78" s="63"/>
    </row>
    <row r="79" spans="2:17" ht="15">
      <c r="B79" s="61" t="str">
        <f>$B$17</f>
        <v>Sub-Group #6</v>
      </c>
      <c r="C79" s="62"/>
      <c r="D79" s="63"/>
      <c r="E79" s="64" t="str">
        <f t="shared" si="13"/>
        <v/>
      </c>
      <c r="F79" s="84"/>
      <c r="G79" s="86" t="str">
        <f t="shared" si="14"/>
        <v/>
      </c>
      <c r="H79" s="85"/>
      <c r="I79" s="63"/>
    </row>
    <row r="80" spans="2:17" ht="15">
      <c r="B80" s="61" t="str">
        <f>$B$18</f>
        <v>Sub-Group #7</v>
      </c>
      <c r="C80" s="62"/>
      <c r="D80" s="63"/>
      <c r="E80" s="64"/>
      <c r="F80" s="84"/>
      <c r="G80" s="86" t="str">
        <f t="shared" si="14"/>
        <v/>
      </c>
      <c r="H80" s="85"/>
      <c r="I80" s="63"/>
    </row>
    <row r="81" spans="2:16" ht="15">
      <c r="B81" s="61" t="str">
        <f>$B$19</f>
        <v>Sub-Group #8</v>
      </c>
      <c r="C81" s="62"/>
      <c r="D81" s="63"/>
      <c r="E81" s="64"/>
      <c r="F81" s="84"/>
      <c r="G81" s="86" t="str">
        <f t="shared" si="14"/>
        <v/>
      </c>
      <c r="H81" s="85"/>
      <c r="I81" s="63"/>
    </row>
    <row r="82" spans="2:16" ht="15">
      <c r="B82" s="47" t="s">
        <v>47</v>
      </c>
      <c r="C82" s="73" t="s">
        <v>8</v>
      </c>
      <c r="D82" s="74">
        <f>SUM(D74:D81)</f>
        <v>0</v>
      </c>
      <c r="E82" s="73" t="s">
        <v>8</v>
      </c>
      <c r="F82" s="73" t="s">
        <v>8</v>
      </c>
      <c r="G82" s="74">
        <f>SUM(G74:G81)</f>
        <v>0</v>
      </c>
      <c r="H82" s="65"/>
      <c r="I82" s="73"/>
    </row>
    <row r="86" spans="2:16" ht="14.25" customHeight="1">
      <c r="H86" s="57"/>
      <c r="I86" s="57"/>
    </row>
    <row r="87" spans="2:16" ht="14.25" customHeight="1">
      <c r="H87" s="57"/>
      <c r="I87" s="57"/>
    </row>
    <row r="88" spans="2:16" ht="14.25" customHeight="1">
      <c r="H88" s="57"/>
      <c r="I88" s="57"/>
      <c r="K88" s="83"/>
      <c r="L88" s="83"/>
      <c r="M88" s="83"/>
      <c r="N88" s="83"/>
      <c r="O88" s="83"/>
      <c r="P88" s="83"/>
    </row>
    <row r="89" spans="2:16" ht="14.25" customHeight="1">
      <c r="H89" s="57"/>
      <c r="I89" s="57"/>
      <c r="K89" s="83"/>
      <c r="L89" s="83"/>
      <c r="M89" s="83"/>
      <c r="N89" s="83"/>
      <c r="O89" s="83"/>
      <c r="P89" s="83"/>
    </row>
    <row r="90" spans="2:16" ht="14.25" customHeight="1">
      <c r="H90" s="57"/>
      <c r="I90" s="57"/>
    </row>
    <row r="91" spans="2:16" ht="12.75">
      <c r="H91" s="57"/>
      <c r="I91" s="57"/>
    </row>
    <row r="92" spans="2:16" ht="32.25" customHeight="1">
      <c r="H92" s="57"/>
      <c r="I92" s="57"/>
    </row>
    <row r="93" spans="2:16" ht="52.5" customHeight="1"/>
    <row r="94" spans="2:16" ht="40.5" customHeight="1"/>
    <row r="95" spans="2:16" ht="40.5" customHeight="1"/>
    <row r="96" spans="2:16" ht="40.5" customHeight="1"/>
    <row r="97" spans="8:8" ht="40.5" customHeight="1"/>
    <row r="98" spans="8:8" ht="40.5" customHeight="1">
      <c r="H98" s="57"/>
    </row>
    <row r="99" spans="8:8" ht="40.5" customHeight="1"/>
    <row r="100" spans="8:8" ht="40.5" customHeight="1"/>
    <row r="101" spans="8:8" ht="40.5" customHeight="1"/>
  </sheetData>
  <mergeCells count="7">
    <mergeCell ref="K44:P46"/>
    <mergeCell ref="K36:P37"/>
    <mergeCell ref="B2:H4"/>
    <mergeCell ref="B8:H8"/>
    <mergeCell ref="B21:H21"/>
    <mergeCell ref="K4:M8"/>
    <mergeCell ref="K10:N10"/>
  </mergeCells>
  <pageMargins left="0.70866141732283472" right="0.70866141732283472" top="0.74803149606299213" bottom="0.74803149606299213" header="0.31496062992125984" footer="0.31496062992125984"/>
  <pageSetup scale="40"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Sheet2!$A$1:$A$2</xm:f>
          </x14:formula1>
          <xm:sqref>F12:F19 F25:F32 F94:F99 F37:F44 F62:F69 F74:F81 F50:F57</xm:sqref>
        </x14:dataValidation>
        <x14:dataValidation type="list" allowBlank="1" showInputMessage="1" showErrorMessage="1" xr:uid="{00000000-0002-0000-0200-000001000000}">
          <x14:formula1>
            <xm:f>Sheet1!$A$1:$A$7</xm:f>
          </x14:formula1>
          <xm:sqref>H12:H19 H25:H32 H37:H44 H50:H57 H62:H69 H74:H81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9DAF"/>
    <pageSetUpPr fitToPage="1"/>
  </sheetPr>
  <dimension ref="A1:U99"/>
  <sheetViews>
    <sheetView zoomScale="68" zoomScaleNormal="68" workbookViewId="0"/>
  </sheetViews>
  <sheetFormatPr defaultColWidth="8.85546875" defaultRowHeight="14.25"/>
  <cols>
    <col min="1" max="2" width="2.42578125" style="12" customWidth="1"/>
    <col min="3" max="3" width="24" style="12" customWidth="1"/>
    <col min="4" max="4" width="22" style="13" bestFit="1" customWidth="1"/>
    <col min="5" max="5" width="20.140625" style="13" customWidth="1"/>
    <col min="6" max="10" width="16.7109375" style="12" customWidth="1"/>
    <col min="11" max="11" width="5" style="12" customWidth="1"/>
    <col min="12" max="12" width="1" style="36" customWidth="1"/>
    <col min="13" max="13" width="8.85546875" style="12"/>
    <col min="14" max="14" width="17" style="12" customWidth="1"/>
    <col min="15" max="15" width="27.85546875" style="12" customWidth="1"/>
    <col min="16" max="21" width="17.42578125" style="12" customWidth="1"/>
    <col min="22" max="16384" width="8.85546875" style="12"/>
  </cols>
  <sheetData>
    <row r="1" spans="2:21" ht="15" thickBot="1"/>
    <row r="2" spans="2:21" ht="16.5" customHeight="1">
      <c r="B2" s="179" t="s">
        <v>86</v>
      </c>
      <c r="C2" s="180"/>
      <c r="D2" s="180"/>
      <c r="E2" s="180"/>
      <c r="F2" s="180"/>
      <c r="G2" s="180"/>
      <c r="H2" s="180"/>
      <c r="I2" s="180"/>
      <c r="J2" s="181"/>
      <c r="L2" s="37"/>
    </row>
    <row r="3" spans="2:21" ht="16.5" customHeight="1">
      <c r="B3" s="182"/>
      <c r="C3" s="183"/>
      <c r="D3" s="183"/>
      <c r="E3" s="183"/>
      <c r="F3" s="183"/>
      <c r="G3" s="183"/>
      <c r="H3" s="183"/>
      <c r="I3" s="183"/>
      <c r="J3" s="184"/>
      <c r="L3" s="37"/>
    </row>
    <row r="4" spans="2:21" ht="16.5" customHeight="1" thickBot="1">
      <c r="B4" s="185"/>
      <c r="C4" s="186"/>
      <c r="D4" s="186"/>
      <c r="E4" s="186"/>
      <c r="F4" s="186"/>
      <c r="G4" s="186"/>
      <c r="H4" s="186"/>
      <c r="I4" s="186"/>
      <c r="J4" s="187"/>
      <c r="L4" s="37"/>
    </row>
    <row r="5" spans="2:21" ht="16.5" customHeight="1">
      <c r="B5" s="139"/>
      <c r="C5" s="139"/>
      <c r="D5" s="139"/>
      <c r="E5" s="139"/>
      <c r="F5" s="139"/>
      <c r="G5" s="139"/>
      <c r="H5" s="139"/>
      <c r="I5" s="139"/>
      <c r="J5" s="139"/>
      <c r="L5" s="37"/>
    </row>
    <row r="6" spans="2:21" ht="15.75">
      <c r="C6" s="128"/>
      <c r="D6" s="14"/>
      <c r="E6" s="14"/>
      <c r="G6" s="15"/>
      <c r="H6" s="15"/>
      <c r="J6" s="28" t="s">
        <v>23</v>
      </c>
      <c r="L6" s="38"/>
    </row>
    <row r="7" spans="2:21" ht="15.75">
      <c r="C7" s="122" t="s">
        <v>87</v>
      </c>
      <c r="D7" s="14"/>
      <c r="E7" s="14"/>
      <c r="G7" s="15"/>
      <c r="H7" s="15"/>
      <c r="J7" s="26" t="s">
        <v>24</v>
      </c>
      <c r="L7" s="38"/>
    </row>
    <row r="8" spans="2:21" ht="15.75">
      <c r="C8" s="29"/>
      <c r="D8" s="14"/>
      <c r="E8" s="14"/>
      <c r="G8" s="15"/>
      <c r="H8" s="15"/>
      <c r="J8" s="27" t="s">
        <v>25</v>
      </c>
      <c r="L8" s="38"/>
    </row>
    <row r="9" spans="2:21" ht="15.75">
      <c r="C9" s="29"/>
      <c r="D9" s="14"/>
      <c r="E9" s="14"/>
      <c r="G9" s="15"/>
      <c r="H9" s="15"/>
      <c r="L9" s="38"/>
      <c r="N9" s="31" t="s">
        <v>88</v>
      </c>
    </row>
    <row r="10" spans="2:21" ht="36.75" customHeight="1">
      <c r="C10" s="55"/>
      <c r="D10" s="14"/>
      <c r="E10" s="43" t="s">
        <v>89</v>
      </c>
      <c r="F10" s="43" t="s">
        <v>90</v>
      </c>
      <c r="G10" s="43" t="s">
        <v>91</v>
      </c>
      <c r="H10" s="43" t="s">
        <v>92</v>
      </c>
      <c r="I10" s="43" t="s">
        <v>93</v>
      </c>
      <c r="J10" s="43" t="s">
        <v>94</v>
      </c>
      <c r="L10" s="38"/>
      <c r="N10" s="55"/>
      <c r="O10" s="14"/>
      <c r="P10" s="102" t="s">
        <v>89</v>
      </c>
      <c r="Q10" s="102" t="s">
        <v>90</v>
      </c>
      <c r="R10" s="102" t="s">
        <v>91</v>
      </c>
      <c r="S10" s="102" t="s">
        <v>92</v>
      </c>
      <c r="T10" s="102" t="s">
        <v>93</v>
      </c>
      <c r="U10" s="102" t="s">
        <v>94</v>
      </c>
    </row>
    <row r="11" spans="2:21" ht="15">
      <c r="C11" s="188" t="s">
        <v>95</v>
      </c>
      <c r="D11" s="188"/>
      <c r="E11" s="30"/>
      <c r="F11" s="30"/>
      <c r="G11" s="30"/>
      <c r="H11" s="30"/>
      <c r="I11" s="30"/>
      <c r="J11" s="30"/>
      <c r="N11" s="200" t="s">
        <v>95</v>
      </c>
      <c r="O11" s="200"/>
      <c r="P11" s="103">
        <v>100000</v>
      </c>
      <c r="Q11" s="103">
        <v>200000</v>
      </c>
      <c r="R11" s="103">
        <v>300000</v>
      </c>
      <c r="S11" s="103">
        <v>400000</v>
      </c>
      <c r="T11" s="103">
        <v>500000</v>
      </c>
      <c r="U11" s="103">
        <v>600000</v>
      </c>
    </row>
    <row r="12" spans="2:21" ht="27.95" customHeight="1">
      <c r="C12" s="190" t="s">
        <v>96</v>
      </c>
      <c r="D12" s="191"/>
      <c r="E12" s="100"/>
      <c r="F12" s="24"/>
      <c r="G12" s="24"/>
      <c r="H12" s="24"/>
      <c r="I12" s="24"/>
      <c r="J12" s="24"/>
      <c r="N12" s="201" t="s">
        <v>97</v>
      </c>
      <c r="O12" s="201"/>
      <c r="P12" s="104">
        <v>0.02</v>
      </c>
      <c r="Q12" s="104">
        <v>0.02</v>
      </c>
      <c r="R12" s="104">
        <v>0.02</v>
      </c>
      <c r="S12" s="104">
        <v>0.02</v>
      </c>
      <c r="T12" s="104">
        <v>0.02</v>
      </c>
      <c r="U12" s="104">
        <v>0.02</v>
      </c>
    </row>
    <row r="13" spans="2:21" ht="15">
      <c r="C13" s="188" t="s">
        <v>98</v>
      </c>
      <c r="D13" s="188"/>
      <c r="E13" s="32"/>
      <c r="F13" s="32"/>
      <c r="G13" s="32"/>
      <c r="H13" s="32"/>
      <c r="I13" s="32"/>
      <c r="J13" s="32"/>
      <c r="N13" s="200" t="s">
        <v>98</v>
      </c>
      <c r="O13" s="200"/>
      <c r="P13" s="95">
        <v>20</v>
      </c>
      <c r="Q13" s="95">
        <v>15</v>
      </c>
      <c r="R13" s="95">
        <v>20</v>
      </c>
      <c r="S13" s="95">
        <v>30</v>
      </c>
      <c r="T13" s="95">
        <v>40</v>
      </c>
      <c r="U13" s="95">
        <v>50</v>
      </c>
    </row>
    <row r="14" spans="2:21" ht="15">
      <c r="C14" s="193" t="s">
        <v>99</v>
      </c>
      <c r="D14" s="194"/>
      <c r="E14" s="32"/>
      <c r="F14" s="32"/>
      <c r="G14" s="32"/>
      <c r="H14" s="32"/>
      <c r="I14" s="32"/>
      <c r="J14" s="32"/>
      <c r="N14" s="200" t="s">
        <v>99</v>
      </c>
      <c r="O14" s="200"/>
      <c r="P14" s="95">
        <v>50</v>
      </c>
      <c r="Q14" s="95">
        <v>50</v>
      </c>
      <c r="R14" s="95">
        <v>50</v>
      </c>
      <c r="S14" s="95">
        <v>45</v>
      </c>
      <c r="T14" s="95">
        <v>45</v>
      </c>
      <c r="U14" s="95">
        <v>45</v>
      </c>
    </row>
    <row r="15" spans="2:21" ht="30.75" customHeight="1">
      <c r="C15" s="189" t="s">
        <v>100</v>
      </c>
      <c r="D15" s="189"/>
      <c r="E15" s="51" t="str">
        <f>IF(E11="","",E11*E12)</f>
        <v/>
      </c>
      <c r="F15" s="51" t="str">
        <f t="shared" ref="F15:L15" si="0">IF(F11="","",F11*F12)</f>
        <v/>
      </c>
      <c r="G15" s="51" t="str">
        <f t="shared" si="0"/>
        <v/>
      </c>
      <c r="H15" s="51" t="str">
        <f t="shared" si="0"/>
        <v/>
      </c>
      <c r="I15" s="51" t="str">
        <f t="shared" si="0"/>
        <v/>
      </c>
      <c r="J15" s="51" t="str">
        <f t="shared" si="0"/>
        <v/>
      </c>
      <c r="L15" s="36" t="str">
        <f t="shared" si="0"/>
        <v/>
      </c>
      <c r="N15" s="204" t="s">
        <v>100</v>
      </c>
      <c r="O15" s="204"/>
      <c r="P15" s="94">
        <v>2000</v>
      </c>
      <c r="Q15" s="94">
        <v>4000</v>
      </c>
      <c r="R15" s="94">
        <v>6000</v>
      </c>
      <c r="S15" s="94">
        <v>8000</v>
      </c>
      <c r="T15" s="94">
        <v>10000</v>
      </c>
      <c r="U15" s="94">
        <v>12000</v>
      </c>
    </row>
    <row r="16" spans="2:21" ht="15">
      <c r="C16" s="41" t="s">
        <v>101</v>
      </c>
      <c r="E16" s="16"/>
      <c r="F16" s="16"/>
      <c r="G16" s="16"/>
      <c r="H16" s="16"/>
      <c r="I16" s="16"/>
      <c r="J16" s="16"/>
    </row>
    <row r="17" spans="3:21" ht="15">
      <c r="C17" s="41" t="s">
        <v>102</v>
      </c>
      <c r="E17" s="16"/>
      <c r="F17" s="16"/>
      <c r="G17" s="16"/>
      <c r="H17" s="16"/>
      <c r="I17" s="16"/>
      <c r="J17" s="16"/>
    </row>
    <row r="18" spans="3:21" ht="15">
      <c r="C18" s="133"/>
      <c r="E18" s="16"/>
      <c r="F18" s="16"/>
      <c r="G18" s="16"/>
      <c r="H18" s="16"/>
      <c r="I18" s="16"/>
      <c r="J18" s="16"/>
    </row>
    <row r="19" spans="3:21" ht="15.75">
      <c r="C19" s="122" t="s">
        <v>103</v>
      </c>
      <c r="E19" s="16"/>
      <c r="F19" s="16"/>
      <c r="G19" s="16"/>
      <c r="H19" s="16"/>
      <c r="I19" s="16"/>
      <c r="J19" s="16"/>
    </row>
    <row r="20" spans="3:21" ht="15.75">
      <c r="C20" s="29"/>
      <c r="E20" s="16"/>
      <c r="F20" s="16"/>
      <c r="G20" s="16"/>
      <c r="H20" s="127"/>
      <c r="I20" s="16"/>
      <c r="J20" s="16"/>
    </row>
    <row r="21" spans="3:21" ht="36" customHeight="1">
      <c r="C21" s="195" t="s">
        <v>104</v>
      </c>
      <c r="D21" s="195"/>
      <c r="E21" s="195"/>
      <c r="F21" s="195"/>
      <c r="G21" s="195"/>
      <c r="H21" s="195"/>
      <c r="I21" s="195"/>
      <c r="J21" s="195"/>
    </row>
    <row r="22" spans="3:21" ht="30.95" customHeight="1">
      <c r="C22" s="192" t="s">
        <v>105</v>
      </c>
      <c r="D22" s="192"/>
      <c r="E22" s="192"/>
      <c r="F22" s="192"/>
      <c r="G22" s="192"/>
      <c r="H22" s="192"/>
      <c r="I22" s="192"/>
      <c r="J22" s="192"/>
      <c r="N22" s="31" t="s">
        <v>88</v>
      </c>
    </row>
    <row r="23" spans="3:21" ht="36" customHeight="1">
      <c r="C23" s="123"/>
      <c r="D23" s="14"/>
      <c r="E23" s="43" t="str">
        <f t="shared" ref="E23:J23" si="1">E10</f>
        <v>Organization 
#1</v>
      </c>
      <c r="F23" s="43" t="str">
        <f t="shared" si="1"/>
        <v>Organization 
#2</v>
      </c>
      <c r="G23" s="43" t="str">
        <f t="shared" si="1"/>
        <v>Organization 
#3</v>
      </c>
      <c r="H23" s="43" t="str">
        <f t="shared" si="1"/>
        <v>Organization 
#4</v>
      </c>
      <c r="I23" s="43" t="str">
        <f t="shared" si="1"/>
        <v>Organization 
#5</v>
      </c>
      <c r="J23" s="43" t="str">
        <f t="shared" si="1"/>
        <v>Organization 
#6</v>
      </c>
      <c r="L23" s="38"/>
      <c r="N23" s="55"/>
      <c r="O23" s="14"/>
      <c r="P23" s="91" t="s">
        <v>89</v>
      </c>
      <c r="Q23" s="91" t="s">
        <v>90</v>
      </c>
      <c r="R23" s="91" t="s">
        <v>91</v>
      </c>
      <c r="S23" s="91" t="s">
        <v>92</v>
      </c>
      <c r="T23" s="91" t="s">
        <v>93</v>
      </c>
      <c r="U23" s="91" t="s">
        <v>94</v>
      </c>
    </row>
    <row r="24" spans="3:21" s="18" customFormat="1" ht="15">
      <c r="C24" s="188" t="s">
        <v>106</v>
      </c>
      <c r="D24" s="188"/>
      <c r="E24" s="51" t="str">
        <f>IF(E15="","",E15/E13)</f>
        <v/>
      </c>
      <c r="F24" s="51" t="str">
        <f>IF(F15="","",F15/F13)</f>
        <v/>
      </c>
      <c r="G24" s="51" t="str">
        <f t="shared" ref="G24:J24" si="2">IF(G15="","",G15/G13)</f>
        <v/>
      </c>
      <c r="H24" s="51" t="str">
        <f t="shared" si="2"/>
        <v/>
      </c>
      <c r="I24" s="51" t="str">
        <f t="shared" si="2"/>
        <v/>
      </c>
      <c r="J24" s="51" t="str">
        <f t="shared" si="2"/>
        <v/>
      </c>
      <c r="L24" s="36"/>
      <c r="N24" s="202" t="s">
        <v>107</v>
      </c>
      <c r="O24" s="202"/>
      <c r="P24" s="92">
        <v>100</v>
      </c>
      <c r="Q24" s="92">
        <v>266.66666666666669</v>
      </c>
      <c r="R24" s="92">
        <v>300</v>
      </c>
      <c r="S24" s="92">
        <v>266.66666666666669</v>
      </c>
      <c r="T24" s="92">
        <v>250</v>
      </c>
      <c r="U24" s="92">
        <v>240</v>
      </c>
    </row>
    <row r="25" spans="3:21" ht="15">
      <c r="C25" s="188" t="s">
        <v>108</v>
      </c>
      <c r="D25" s="188"/>
      <c r="E25" s="51" t="str">
        <f>IF(E26="","",(E26*4))</f>
        <v/>
      </c>
      <c r="F25" s="51" t="str">
        <f>IF(F26="","",(F26*4))</f>
        <v/>
      </c>
      <c r="G25" s="51" t="str">
        <f t="shared" ref="G25:J25" si="3">IF(G26="","",(G26*4))</f>
        <v/>
      </c>
      <c r="H25" s="51" t="str">
        <f t="shared" si="3"/>
        <v/>
      </c>
      <c r="I25" s="51" t="str">
        <f t="shared" si="3"/>
        <v/>
      </c>
      <c r="J25" s="51" t="str">
        <f t="shared" si="3"/>
        <v/>
      </c>
      <c r="N25" s="203" t="s">
        <v>109</v>
      </c>
      <c r="O25" s="203"/>
      <c r="P25" s="134">
        <v>8</v>
      </c>
      <c r="Q25" s="134">
        <v>21.333333333333336</v>
      </c>
      <c r="R25" s="134">
        <v>24</v>
      </c>
      <c r="S25" s="134">
        <v>23.703703703703706</v>
      </c>
      <c r="T25" s="134">
        <v>22.222222222222221</v>
      </c>
      <c r="U25" s="134">
        <v>21.333333333333332</v>
      </c>
    </row>
    <row r="26" spans="3:21" ht="33" customHeight="1">
      <c r="C26" s="189" t="s">
        <v>110</v>
      </c>
      <c r="D26" s="189"/>
      <c r="E26" s="51" t="str">
        <f>IF(E24="","",E24/E14)</f>
        <v/>
      </c>
      <c r="F26" s="51" t="str">
        <f>IF(F24="","",F24/F14)</f>
        <v/>
      </c>
      <c r="G26" s="51" t="str">
        <f t="shared" ref="G26:J26" si="4">IF(G24="","",G24/G14)</f>
        <v/>
      </c>
      <c r="H26" s="51" t="str">
        <f t="shared" si="4"/>
        <v/>
      </c>
      <c r="I26" s="51" t="str">
        <f t="shared" si="4"/>
        <v/>
      </c>
      <c r="J26" s="51" t="str">
        <f t="shared" si="4"/>
        <v/>
      </c>
      <c r="N26" s="202" t="s">
        <v>111</v>
      </c>
      <c r="O26" s="202"/>
      <c r="P26" s="93">
        <v>2</v>
      </c>
      <c r="Q26" s="93">
        <v>5.3333333333333339</v>
      </c>
      <c r="R26" s="93">
        <v>6</v>
      </c>
      <c r="S26" s="93">
        <v>5.9259259259259265</v>
      </c>
      <c r="T26" s="93">
        <v>5.5555555555555554</v>
      </c>
      <c r="U26" s="93">
        <v>5.333333333333333</v>
      </c>
    </row>
    <row r="27" spans="3:21" ht="15">
      <c r="C27" s="12" t="s">
        <v>112</v>
      </c>
      <c r="D27" s="54"/>
      <c r="E27" s="54"/>
      <c r="F27" s="54"/>
      <c r="G27" s="54"/>
      <c r="H27" s="54"/>
      <c r="I27" s="54"/>
      <c r="J27" s="54"/>
    </row>
    <row r="28" spans="3:21" ht="15">
      <c r="C28" s="54"/>
      <c r="D28" s="54"/>
      <c r="E28" s="54"/>
      <c r="F28" s="54"/>
      <c r="G28" s="54"/>
      <c r="H28" s="54"/>
      <c r="I28" s="54"/>
      <c r="J28" s="54"/>
    </row>
    <row r="29" spans="3:21" ht="35.25" customHeight="1">
      <c r="C29" s="209" t="s">
        <v>113</v>
      </c>
      <c r="D29" s="210"/>
      <c r="E29" s="210"/>
      <c r="F29" s="210"/>
      <c r="G29" s="210"/>
      <c r="H29" s="210"/>
      <c r="I29" s="210"/>
      <c r="J29" s="210"/>
    </row>
    <row r="30" spans="3:21">
      <c r="D30" s="12"/>
      <c r="E30" s="12"/>
    </row>
    <row r="31" spans="3:21" ht="18" customHeight="1">
      <c r="C31" s="205" t="s">
        <v>114</v>
      </c>
      <c r="D31" s="205"/>
      <c r="E31" s="206"/>
      <c r="G31" s="128"/>
      <c r="I31" s="54"/>
      <c r="J31" s="54"/>
      <c r="N31" s="205" t="s">
        <v>114</v>
      </c>
      <c r="O31" s="205"/>
      <c r="P31" s="206"/>
    </row>
    <row r="32" spans="3:21" ht="15" customHeight="1">
      <c r="C32" s="207"/>
      <c r="D32" s="207"/>
      <c r="E32" s="208"/>
      <c r="I32" s="54"/>
      <c r="J32" s="54"/>
      <c r="N32" s="205"/>
      <c r="O32" s="205"/>
      <c r="P32" s="206"/>
    </row>
    <row r="33" spans="2:16" s="18" customFormat="1" ht="31.5" customHeight="1">
      <c r="C33" s="190" t="s">
        <v>115</v>
      </c>
      <c r="D33" s="191"/>
      <c r="E33" s="51">
        <f>SUM(E11:J11)</f>
        <v>0</v>
      </c>
      <c r="L33" s="39"/>
      <c r="N33" s="211" t="s">
        <v>116</v>
      </c>
      <c r="O33" s="212"/>
      <c r="P33" s="94">
        <v>2100000</v>
      </c>
    </row>
    <row r="34" spans="2:16" s="18" customFormat="1" ht="31.5" customHeight="1">
      <c r="C34" s="188" t="s">
        <v>117</v>
      </c>
      <c r="D34" s="188"/>
      <c r="E34" s="51">
        <f>SUM(E13:J13)</f>
        <v>0</v>
      </c>
      <c r="L34" s="39"/>
      <c r="N34" s="211" t="s">
        <v>118</v>
      </c>
      <c r="O34" s="212"/>
      <c r="P34" s="94">
        <v>175</v>
      </c>
    </row>
    <row r="35" spans="2:16" s="18" customFormat="1" ht="31.5" customHeight="1">
      <c r="C35" s="193" t="s">
        <v>99</v>
      </c>
      <c r="D35" s="194"/>
      <c r="E35" s="32"/>
      <c r="F35" s="198" t="s">
        <v>119</v>
      </c>
      <c r="G35" s="199"/>
      <c r="H35" s="199"/>
      <c r="I35" s="199"/>
      <c r="L35" s="39"/>
      <c r="N35" s="211" t="s">
        <v>120</v>
      </c>
      <c r="O35" s="212"/>
      <c r="P35" s="95">
        <v>50</v>
      </c>
    </row>
    <row r="36" spans="2:16" s="18" customFormat="1" ht="31.5" customHeight="1">
      <c r="C36" s="216" t="s">
        <v>121</v>
      </c>
      <c r="D36" s="217"/>
      <c r="E36" s="51" t="str">
        <f>IF(E33=0,"",E33*E12)</f>
        <v/>
      </c>
      <c r="L36" s="39"/>
      <c r="N36" s="213" t="s">
        <v>121</v>
      </c>
      <c r="O36" s="214"/>
      <c r="P36" s="94">
        <v>42000</v>
      </c>
    </row>
    <row r="37" spans="2:16" s="18" customFormat="1" ht="12.75" customHeight="1">
      <c r="L37" s="39"/>
    </row>
    <row r="38" spans="2:16" s="18" customFormat="1" ht="40.5" customHeight="1">
      <c r="C38" s="188" t="s">
        <v>107</v>
      </c>
      <c r="D38" s="188"/>
      <c r="E38" s="51" t="str">
        <f>IF(E36="","",E36/E34)</f>
        <v/>
      </c>
      <c r="L38" s="39"/>
      <c r="N38" s="211" t="s">
        <v>122</v>
      </c>
      <c r="O38" s="212"/>
      <c r="P38" s="94">
        <v>240</v>
      </c>
    </row>
    <row r="39" spans="2:16" s="18" customFormat="1" ht="40.5" customHeight="1">
      <c r="C39" s="188" t="s">
        <v>109</v>
      </c>
      <c r="D39" s="188"/>
      <c r="E39" s="51" t="str">
        <f t="shared" ref="E39" si="5">IF(E38="","",E38/12)</f>
        <v/>
      </c>
      <c r="L39" s="39"/>
      <c r="N39" s="211" t="s">
        <v>123</v>
      </c>
      <c r="O39" s="212"/>
      <c r="P39" s="94">
        <v>20</v>
      </c>
    </row>
    <row r="40" spans="2:16" s="18" customFormat="1" ht="40.5" customHeight="1">
      <c r="C40" s="188" t="s">
        <v>111</v>
      </c>
      <c r="D40" s="188"/>
      <c r="E40" s="52" t="str">
        <f>IF(E38="","",E38/E35)</f>
        <v/>
      </c>
      <c r="L40" s="39"/>
      <c r="N40" s="213" t="s">
        <v>111</v>
      </c>
      <c r="O40" s="214"/>
      <c r="P40" s="96">
        <v>4.8</v>
      </c>
    </row>
    <row r="41" spans="2:16" ht="18" customHeight="1">
      <c r="D41" s="14"/>
      <c r="E41" s="14"/>
    </row>
    <row r="42" spans="2:16" ht="18" customHeight="1">
      <c r="D42" s="14"/>
      <c r="E42" s="14"/>
    </row>
    <row r="43" spans="2:16" ht="18" customHeight="1">
      <c r="B43" s="97"/>
      <c r="C43" s="97"/>
      <c r="D43" s="98"/>
      <c r="E43" s="98"/>
      <c r="F43" s="97"/>
      <c r="G43" s="97"/>
      <c r="H43" s="97"/>
      <c r="I43" s="97"/>
      <c r="J43" s="97"/>
    </row>
    <row r="44" spans="2:16" ht="18" customHeight="1">
      <c r="C44" s="197" t="s">
        <v>124</v>
      </c>
      <c r="D44" s="197"/>
      <c r="E44" s="197"/>
      <c r="F44" s="197"/>
      <c r="G44" s="197"/>
    </row>
    <row r="45" spans="2:16" ht="30.75" customHeight="1">
      <c r="C45" s="196" t="s">
        <v>125</v>
      </c>
      <c r="D45" s="196"/>
      <c r="E45" s="196"/>
      <c r="F45" s="196"/>
      <c r="G45" s="196"/>
      <c r="H45" s="196"/>
      <c r="I45" s="196"/>
      <c r="J45" s="196"/>
    </row>
    <row r="46" spans="2:16" ht="15">
      <c r="C46" s="143"/>
      <c r="D46" s="143"/>
      <c r="E46" s="143"/>
      <c r="F46" s="143"/>
      <c r="G46" s="143"/>
      <c r="H46" s="143"/>
      <c r="I46" s="143"/>
      <c r="J46" s="143"/>
    </row>
    <row r="48" spans="2:16" ht="34.5" customHeight="1">
      <c r="C48" s="197" t="s">
        <v>126</v>
      </c>
      <c r="D48" s="197"/>
      <c r="E48" s="197"/>
      <c r="F48" s="197"/>
      <c r="G48" s="197"/>
      <c r="H48" s="197"/>
      <c r="I48" s="197"/>
      <c r="J48" s="197"/>
    </row>
    <row r="49" spans="1:16" ht="18" customHeight="1">
      <c r="C49" s="143"/>
      <c r="D49" s="143"/>
      <c r="E49" s="143"/>
      <c r="F49" s="143"/>
      <c r="G49" s="143"/>
      <c r="H49" s="143"/>
      <c r="I49" s="143"/>
      <c r="J49" s="143"/>
    </row>
    <row r="50" spans="1:16" ht="39" customHeight="1">
      <c r="C50" s="218" t="s">
        <v>114</v>
      </c>
      <c r="D50" s="218"/>
      <c r="E50" s="219"/>
      <c r="F50" s="220" t="s">
        <v>127</v>
      </c>
      <c r="G50" s="221"/>
      <c r="H50" s="222"/>
    </row>
    <row r="51" spans="1:16" ht="57.75" customHeight="1">
      <c r="C51" s="46" t="s">
        <v>128</v>
      </c>
      <c r="D51" s="46" t="s">
        <v>30</v>
      </c>
      <c r="E51" s="46" t="s">
        <v>129</v>
      </c>
      <c r="F51" s="44" t="s">
        <v>130</v>
      </c>
      <c r="G51" s="44" t="s">
        <v>131</v>
      </c>
      <c r="H51" s="44" t="s">
        <v>132</v>
      </c>
    </row>
    <row r="52" spans="1:16" ht="18" customHeight="1">
      <c r="C52" s="47" t="s">
        <v>39</v>
      </c>
      <c r="D52" s="48"/>
      <c r="E52" s="49"/>
      <c r="F52" s="33" t="str">
        <f>IF(E52="","",((E52*$E$12)/D52))</f>
        <v/>
      </c>
      <c r="G52" s="33" t="str">
        <f>IF(F52="","",(H52*4))</f>
        <v/>
      </c>
      <c r="H52" s="45" t="str">
        <f>IF(F52="","",F52/$E$35)</f>
        <v/>
      </c>
    </row>
    <row r="53" spans="1:16" ht="18" customHeight="1">
      <c r="C53" s="47" t="s">
        <v>40</v>
      </c>
      <c r="D53" s="48"/>
      <c r="E53" s="49"/>
      <c r="F53" s="33" t="str">
        <f t="shared" ref="F53:F57" si="6">IF(E53="","",((E53*$E$12)/D53))</f>
        <v/>
      </c>
      <c r="G53" s="33" t="str">
        <f t="shared" ref="G53:G57" si="7">IF(F53="","",(H53*4))</f>
        <v/>
      </c>
      <c r="H53" s="45" t="str">
        <f t="shared" ref="H53:H57" si="8">IF(F53="","",F53/$E$35)</f>
        <v/>
      </c>
    </row>
    <row r="54" spans="1:16" ht="18" customHeight="1">
      <c r="C54" s="47" t="s">
        <v>41</v>
      </c>
      <c r="D54" s="48"/>
      <c r="E54" s="49"/>
      <c r="F54" s="33" t="str">
        <f t="shared" si="6"/>
        <v/>
      </c>
      <c r="G54" s="33" t="str">
        <f t="shared" si="7"/>
        <v/>
      </c>
      <c r="H54" s="45" t="str">
        <f t="shared" si="8"/>
        <v/>
      </c>
    </row>
    <row r="55" spans="1:16" ht="18" customHeight="1">
      <c r="C55" s="47" t="s">
        <v>42</v>
      </c>
      <c r="D55" s="48"/>
      <c r="E55" s="49"/>
      <c r="F55" s="33" t="str">
        <f t="shared" si="6"/>
        <v/>
      </c>
      <c r="G55" s="33" t="str">
        <f t="shared" si="7"/>
        <v/>
      </c>
      <c r="H55" s="45" t="str">
        <f t="shared" si="8"/>
        <v/>
      </c>
    </row>
    <row r="56" spans="1:16" ht="18" customHeight="1">
      <c r="C56" s="47" t="s">
        <v>43</v>
      </c>
      <c r="D56" s="48"/>
      <c r="E56" s="49"/>
      <c r="F56" s="33" t="str">
        <f t="shared" si="6"/>
        <v/>
      </c>
      <c r="G56" s="33" t="str">
        <f t="shared" si="7"/>
        <v/>
      </c>
      <c r="H56" s="45" t="str">
        <f t="shared" si="8"/>
        <v/>
      </c>
    </row>
    <row r="57" spans="1:16" ht="18" customHeight="1">
      <c r="C57" s="47" t="s">
        <v>44</v>
      </c>
      <c r="D57" s="50"/>
      <c r="E57" s="49"/>
      <c r="F57" s="33" t="str">
        <f t="shared" si="6"/>
        <v/>
      </c>
      <c r="G57" s="33" t="str">
        <f t="shared" si="7"/>
        <v/>
      </c>
      <c r="H57" s="45" t="str">
        <f t="shared" si="8"/>
        <v/>
      </c>
    </row>
    <row r="58" spans="1:16" ht="18" customHeight="1">
      <c r="C58" s="47" t="s">
        <v>45</v>
      </c>
      <c r="D58" s="50"/>
      <c r="E58" s="49"/>
      <c r="F58" s="33" t="str">
        <f t="shared" ref="F58:F59" si="9">IF(E58="","",((E58*$E$12)/D58))</f>
        <v/>
      </c>
      <c r="G58" s="33" t="str">
        <f t="shared" ref="G58:G59" si="10">IF(F58="","",(H58*4))</f>
        <v/>
      </c>
      <c r="H58" s="45" t="str">
        <f t="shared" ref="H58:H59" si="11">IF(F58="","",F58/$E$35)</f>
        <v/>
      </c>
    </row>
    <row r="59" spans="1:16" ht="18" customHeight="1">
      <c r="C59" s="47" t="s">
        <v>46</v>
      </c>
      <c r="D59" s="50"/>
      <c r="E59" s="49"/>
      <c r="F59" s="33" t="str">
        <f t="shared" si="9"/>
        <v/>
      </c>
      <c r="G59" s="33" t="str">
        <f t="shared" si="10"/>
        <v/>
      </c>
      <c r="H59" s="45" t="str">
        <f t="shared" si="11"/>
        <v/>
      </c>
      <c r="I59" s="15"/>
      <c r="J59" s="15"/>
      <c r="L59" s="38"/>
    </row>
    <row r="60" spans="1:16" s="18" customFormat="1" ht="27.95" customHeight="1">
      <c r="C60" s="18" t="s">
        <v>112</v>
      </c>
      <c r="D60" s="23"/>
      <c r="E60" s="23"/>
      <c r="L60" s="39"/>
    </row>
    <row r="62" spans="1:16" s="35" customFormat="1" ht="21.75" customHeight="1">
      <c r="A62" s="19"/>
      <c r="B62" s="19"/>
      <c r="C62" s="215" t="s">
        <v>59</v>
      </c>
      <c r="D62" s="215"/>
      <c r="E62" s="142"/>
      <c r="F62" s="19"/>
      <c r="G62" s="19"/>
      <c r="H62" s="19"/>
      <c r="I62" s="19"/>
      <c r="J62" s="19"/>
      <c r="L62" s="36"/>
      <c r="N62" s="40"/>
    </row>
    <row r="63" spans="1:16" s="18" customFormat="1">
      <c r="D63" s="22"/>
      <c r="E63" s="22"/>
      <c r="I63" s="10"/>
      <c r="J63" s="23"/>
      <c r="L63" s="36"/>
      <c r="N63" s="23"/>
    </row>
    <row r="64" spans="1:16">
      <c r="C64" s="20" t="s">
        <v>133</v>
      </c>
      <c r="D64" s="20"/>
      <c r="E64" s="11"/>
      <c r="F64" s="11"/>
      <c r="G64" s="10"/>
      <c r="H64" s="10"/>
      <c r="P64" s="13"/>
    </row>
    <row r="65" spans="3:16" ht="17.25" customHeight="1">
      <c r="C65" s="21" t="s">
        <v>134</v>
      </c>
      <c r="D65" s="21"/>
      <c r="E65" s="11"/>
      <c r="F65" s="11"/>
      <c r="G65" s="10"/>
      <c r="H65" s="10"/>
      <c r="P65" s="13"/>
    </row>
    <row r="66" spans="3:16" ht="17.25" customHeight="1">
      <c r="C66" s="21" t="s">
        <v>135</v>
      </c>
      <c r="D66" s="21"/>
      <c r="E66" s="11"/>
      <c r="F66" s="11"/>
      <c r="G66" s="10"/>
      <c r="H66" s="10"/>
      <c r="P66" s="13"/>
    </row>
    <row r="67" spans="3:16" ht="17.25" customHeight="1">
      <c r="C67" s="21" t="s">
        <v>136</v>
      </c>
      <c r="D67" s="21"/>
      <c r="E67" s="11"/>
      <c r="F67" s="11"/>
      <c r="G67" s="10"/>
      <c r="H67" s="10"/>
      <c r="P67" s="13"/>
    </row>
    <row r="68" spans="3:16" ht="17.25" customHeight="1">
      <c r="C68" s="21" t="s">
        <v>137</v>
      </c>
      <c r="D68" s="21"/>
      <c r="E68" s="11"/>
      <c r="F68" s="11"/>
      <c r="G68" s="10"/>
      <c r="H68" s="10"/>
      <c r="P68" s="13"/>
    </row>
    <row r="69" spans="3:16">
      <c r="C69" s="21"/>
      <c r="D69" s="21"/>
      <c r="E69" s="11"/>
      <c r="F69" s="11"/>
      <c r="G69" s="10"/>
      <c r="H69" s="10"/>
      <c r="P69" s="13"/>
    </row>
    <row r="70" spans="3:16">
      <c r="C70" s="17" t="s">
        <v>138</v>
      </c>
      <c r="D70" s="17"/>
      <c r="E70" s="11"/>
      <c r="F70" s="11"/>
      <c r="G70" s="10"/>
      <c r="H70" s="10"/>
      <c r="P70" s="13"/>
    </row>
    <row r="71" spans="3:16">
      <c r="C71" s="21"/>
      <c r="D71" s="21"/>
      <c r="E71" s="11"/>
      <c r="F71" s="11"/>
      <c r="G71" s="10"/>
      <c r="H71" s="10"/>
      <c r="P71" s="13"/>
    </row>
    <row r="72" spans="3:16" ht="29.25" customHeight="1">
      <c r="C72" s="223" t="s">
        <v>139</v>
      </c>
      <c r="D72" s="223"/>
      <c r="E72" s="223"/>
      <c r="F72" s="223"/>
      <c r="G72" s="223"/>
      <c r="H72" s="223"/>
      <c r="I72" s="223"/>
      <c r="J72" s="223"/>
      <c r="P72" s="13"/>
    </row>
    <row r="73" spans="3:16" ht="17.25" customHeight="1">
      <c r="C73" s="21" t="s">
        <v>140</v>
      </c>
      <c r="D73" s="21"/>
      <c r="E73" s="11"/>
      <c r="F73" s="11"/>
      <c r="G73" s="10"/>
      <c r="H73" s="10"/>
      <c r="P73" s="13"/>
    </row>
    <row r="74" spans="3:16" ht="17.25" customHeight="1">
      <c r="C74" s="21" t="s">
        <v>141</v>
      </c>
      <c r="D74" s="21"/>
      <c r="E74" s="11"/>
      <c r="F74" s="11"/>
      <c r="G74" s="10"/>
      <c r="H74" s="10"/>
      <c r="P74" s="13"/>
    </row>
    <row r="75" spans="3:16" ht="17.25" customHeight="1">
      <c r="C75" s="21" t="s">
        <v>142</v>
      </c>
      <c r="D75" s="21"/>
      <c r="E75" s="11"/>
      <c r="F75" s="11"/>
      <c r="G75" s="10"/>
      <c r="H75" s="10"/>
      <c r="P75" s="13"/>
    </row>
    <row r="76" spans="3:16">
      <c r="C76" s="21"/>
      <c r="D76" s="21"/>
      <c r="E76" s="11"/>
      <c r="F76" s="11"/>
      <c r="G76" s="10"/>
      <c r="H76" s="10"/>
      <c r="P76" s="13"/>
    </row>
    <row r="77" spans="3:16">
      <c r="C77" s="223" t="s">
        <v>143</v>
      </c>
      <c r="D77" s="223"/>
      <c r="E77" s="223"/>
      <c r="F77" s="223"/>
      <c r="G77" s="223"/>
      <c r="H77" s="223"/>
      <c r="I77" s="223"/>
      <c r="J77" s="223"/>
      <c r="P77" s="13"/>
    </row>
    <row r="78" spans="3:16" ht="25.5" customHeight="1">
      <c r="C78" s="224" t="s">
        <v>144</v>
      </c>
      <c r="D78" s="224"/>
      <c r="E78" s="224"/>
      <c r="F78" s="224"/>
      <c r="G78" s="224"/>
      <c r="H78" s="224"/>
      <c r="I78" s="141"/>
      <c r="J78" s="141"/>
      <c r="P78" s="13"/>
    </row>
    <row r="79" spans="3:16" ht="14.25" customHeight="1">
      <c r="C79" s="224" t="s">
        <v>145</v>
      </c>
      <c r="D79" s="224"/>
      <c r="E79" s="224"/>
      <c r="F79" s="224"/>
      <c r="G79" s="224"/>
      <c r="H79" s="224"/>
      <c r="I79" s="141"/>
      <c r="J79" s="141"/>
      <c r="P79" s="13"/>
    </row>
    <row r="80" spans="3:16">
      <c r="C80" s="21"/>
      <c r="D80" s="21"/>
      <c r="E80" s="11"/>
      <c r="F80" s="11"/>
      <c r="G80" s="10"/>
      <c r="H80" s="10"/>
      <c r="P80" s="13"/>
    </row>
    <row r="81" spans="3:16">
      <c r="C81" s="17" t="s">
        <v>146</v>
      </c>
      <c r="D81" s="17"/>
      <c r="E81" s="11"/>
      <c r="F81" s="11"/>
      <c r="G81" s="10"/>
      <c r="H81" s="10"/>
      <c r="P81" s="13"/>
    </row>
    <row r="82" spans="3:16">
      <c r="C82" s="10"/>
      <c r="D82" s="11"/>
      <c r="E82" s="11"/>
      <c r="F82" s="10"/>
      <c r="G82" s="10"/>
      <c r="I82" s="10"/>
      <c r="J82" s="13"/>
      <c r="N82" s="13"/>
    </row>
    <row r="83" spans="3:16" ht="33" customHeight="1">
      <c r="C83" s="225" t="s">
        <v>165</v>
      </c>
      <c r="D83" s="210"/>
      <c r="E83" s="210"/>
      <c r="F83" s="210"/>
      <c r="G83" s="210"/>
      <c r="H83" s="210"/>
      <c r="I83" s="210"/>
      <c r="J83" s="210"/>
      <c r="N83" s="13"/>
    </row>
    <row r="84" spans="3:16" ht="17.25" customHeight="1">
      <c r="D84" s="11"/>
      <c r="E84" s="11"/>
      <c r="F84" s="10"/>
      <c r="G84" s="10"/>
      <c r="I84" s="10"/>
      <c r="J84" s="13"/>
      <c r="N84" s="13"/>
    </row>
    <row r="85" spans="3:16" ht="28.5" customHeight="1">
      <c r="C85" s="226" t="s">
        <v>147</v>
      </c>
      <c r="D85" s="227"/>
      <c r="E85" s="227"/>
      <c r="F85" s="227"/>
      <c r="G85" s="227"/>
      <c r="H85" s="227"/>
      <c r="I85" s="227"/>
      <c r="J85" s="227"/>
      <c r="N85" s="13"/>
    </row>
    <row r="86" spans="3:16" ht="17.25" customHeight="1">
      <c r="C86" s="21"/>
      <c r="D86" s="11"/>
      <c r="E86" s="11"/>
      <c r="F86" s="10"/>
      <c r="G86" s="10"/>
      <c r="I86" s="10"/>
      <c r="J86" s="13"/>
      <c r="N86" s="13"/>
    </row>
    <row r="87" spans="3:16">
      <c r="C87" s="21"/>
      <c r="D87" s="11"/>
      <c r="E87" s="11"/>
      <c r="F87" s="10"/>
      <c r="G87" s="10"/>
      <c r="I87" s="10"/>
      <c r="J87" s="13"/>
      <c r="N87" s="13"/>
    </row>
    <row r="88" spans="3:16" ht="49.5" customHeight="1">
      <c r="C88" s="162"/>
      <c r="D88" s="162"/>
      <c r="E88" s="162"/>
      <c r="F88" s="162"/>
      <c r="G88" s="162"/>
      <c r="H88" s="162"/>
      <c r="I88" s="162"/>
      <c r="J88" s="13"/>
      <c r="N88" s="13"/>
    </row>
    <row r="89" spans="3:16" ht="17.25" customHeight="1">
      <c r="C89" s="42"/>
      <c r="D89" s="11"/>
      <c r="E89" s="11"/>
      <c r="F89" s="10"/>
      <c r="G89" s="10"/>
      <c r="I89" s="10"/>
      <c r="J89" s="13"/>
      <c r="N89" s="13"/>
    </row>
    <row r="90" spans="3:16">
      <c r="C90" s="21"/>
      <c r="D90" s="11"/>
      <c r="E90" s="11"/>
      <c r="F90" s="10"/>
      <c r="G90" s="10"/>
      <c r="I90" s="10"/>
      <c r="J90" s="13"/>
      <c r="N90" s="13"/>
    </row>
    <row r="91" spans="3:16">
      <c r="C91" s="17"/>
      <c r="D91" s="11"/>
      <c r="E91" s="11"/>
      <c r="F91" s="10"/>
      <c r="G91" s="10"/>
      <c r="I91" s="10"/>
      <c r="J91" s="13"/>
      <c r="N91" s="13"/>
    </row>
    <row r="92" spans="3:16" ht="17.25" customHeight="1">
      <c r="C92" s="21"/>
      <c r="D92" s="11"/>
      <c r="E92" s="11"/>
      <c r="F92" s="10"/>
      <c r="G92" s="10"/>
      <c r="I92" s="10"/>
      <c r="J92" s="13"/>
      <c r="N92" s="13"/>
    </row>
    <row r="93" spans="3:16" ht="17.25" customHeight="1">
      <c r="C93" s="21"/>
      <c r="D93" s="11"/>
      <c r="E93" s="11"/>
      <c r="F93" s="10"/>
      <c r="G93" s="10"/>
      <c r="I93" s="10"/>
      <c r="J93" s="13"/>
      <c r="N93" s="13"/>
    </row>
    <row r="94" spans="3:16">
      <c r="C94" s="21"/>
      <c r="D94" s="11"/>
      <c r="E94" s="11"/>
      <c r="F94" s="10"/>
      <c r="G94" s="10"/>
      <c r="I94" s="10"/>
      <c r="J94" s="13"/>
      <c r="N94" s="13"/>
    </row>
    <row r="95" spans="3:16">
      <c r="C95" s="17"/>
      <c r="D95" s="11"/>
      <c r="E95" s="11"/>
      <c r="F95" s="10"/>
      <c r="G95" s="10"/>
      <c r="I95" s="10"/>
      <c r="J95" s="13"/>
      <c r="N95" s="13"/>
    </row>
    <row r="96" spans="3:16">
      <c r="C96" s="21"/>
      <c r="D96" s="11"/>
      <c r="E96" s="11"/>
      <c r="F96" s="10"/>
      <c r="G96" s="10"/>
      <c r="I96" s="10"/>
      <c r="J96" s="13"/>
      <c r="N96" s="13"/>
    </row>
    <row r="97" spans="3:14">
      <c r="C97" s="17"/>
      <c r="D97" s="11"/>
      <c r="E97" s="11"/>
      <c r="F97" s="10"/>
      <c r="G97" s="10"/>
      <c r="I97" s="10"/>
      <c r="J97" s="13"/>
      <c r="N97" s="13"/>
    </row>
    <row r="98" spans="3:14">
      <c r="I98" s="10"/>
    </row>
    <row r="99" spans="3:14">
      <c r="I99" s="10"/>
    </row>
  </sheetData>
  <mergeCells count="50">
    <mergeCell ref="C88:I88"/>
    <mergeCell ref="C72:J72"/>
    <mergeCell ref="C77:J77"/>
    <mergeCell ref="C78:H78"/>
    <mergeCell ref="C79:H79"/>
    <mergeCell ref="C83:J83"/>
    <mergeCell ref="C85:J85"/>
    <mergeCell ref="N38:O38"/>
    <mergeCell ref="N39:O39"/>
    <mergeCell ref="N40:O40"/>
    <mergeCell ref="C62:D62"/>
    <mergeCell ref="N31:P32"/>
    <mergeCell ref="N33:O33"/>
    <mergeCell ref="N34:O34"/>
    <mergeCell ref="N35:O35"/>
    <mergeCell ref="N36:O36"/>
    <mergeCell ref="C36:D36"/>
    <mergeCell ref="C48:J48"/>
    <mergeCell ref="C50:E50"/>
    <mergeCell ref="F50:H50"/>
    <mergeCell ref="C35:D35"/>
    <mergeCell ref="C39:D39"/>
    <mergeCell ref="C40:D40"/>
    <mergeCell ref="C45:J45"/>
    <mergeCell ref="C44:G44"/>
    <mergeCell ref="C38:D38"/>
    <mergeCell ref="F35:I35"/>
    <mergeCell ref="N11:O11"/>
    <mergeCell ref="N12:O12"/>
    <mergeCell ref="N24:O24"/>
    <mergeCell ref="N25:O25"/>
    <mergeCell ref="N26:O26"/>
    <mergeCell ref="N13:O13"/>
    <mergeCell ref="N14:O14"/>
    <mergeCell ref="N15:O15"/>
    <mergeCell ref="C31:E32"/>
    <mergeCell ref="C34:D34"/>
    <mergeCell ref="C33:D33"/>
    <mergeCell ref="C29:J29"/>
    <mergeCell ref="B2:J4"/>
    <mergeCell ref="C24:D24"/>
    <mergeCell ref="C25:D25"/>
    <mergeCell ref="C26:D26"/>
    <mergeCell ref="C12:D12"/>
    <mergeCell ref="C15:D15"/>
    <mergeCell ref="C11:D11"/>
    <mergeCell ref="C13:D13"/>
    <mergeCell ref="C22:J22"/>
    <mergeCell ref="C14:D14"/>
    <mergeCell ref="C21:J21"/>
  </mergeCells>
  <pageMargins left="0.70866141732283472" right="0.70866141732283472" top="0.74803149606299213" bottom="0.74803149606299213" header="0.31496062992125984" footer="0.31496062992125984"/>
  <pageSetup scale="28" fitToHeight="2" orientation="portrait" r:id="rId1"/>
  <ignoredErrors>
    <ignoredError sqref="E38:E39" evalError="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
  <sheetViews>
    <sheetView workbookViewId="0">
      <selection activeCell="A7" sqref="A7"/>
    </sheetView>
  </sheetViews>
  <sheetFormatPr defaultColWidth="9.140625" defaultRowHeight="15"/>
  <cols>
    <col min="1" max="1" width="82" style="110" customWidth="1"/>
    <col min="2" max="16384" width="9.140625" style="110"/>
  </cols>
  <sheetData>
    <row r="1" spans="1:1" ht="18">
      <c r="A1" s="136" t="s">
        <v>148</v>
      </c>
    </row>
    <row r="2" spans="1:1">
      <c r="A2" s="55"/>
    </row>
    <row r="3" spans="1:1" ht="45.75">
      <c r="A3" s="137" t="s">
        <v>149</v>
      </c>
    </row>
    <row r="4" spans="1:1" ht="60">
      <c r="A4" s="137" t="s">
        <v>150</v>
      </c>
    </row>
    <row r="5" spans="1:1" ht="31.5">
      <c r="A5" s="137" t="s">
        <v>151</v>
      </c>
    </row>
    <row r="6" spans="1:1" ht="30.75" customHeight="1">
      <c r="A6" s="137" t="s">
        <v>152</v>
      </c>
    </row>
  </sheetData>
  <sortState xmlns:xlrd2="http://schemas.microsoft.com/office/spreadsheetml/2017/richdata2" ref="A3:A9">
    <sortCondition ref="A3"/>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9A29B-7C7C-4D5A-B319-30565B3B7D12}">
  <dimension ref="A1:C12"/>
  <sheetViews>
    <sheetView workbookViewId="0"/>
  </sheetViews>
  <sheetFormatPr defaultRowHeight="15"/>
  <cols>
    <col min="1" max="16384" width="9.140625" style="110"/>
  </cols>
  <sheetData>
    <row r="1" spans="1:3" s="147" customFormat="1" ht="18">
      <c r="A1" s="146" t="s">
        <v>166</v>
      </c>
    </row>
    <row r="3" spans="1:3">
      <c r="A3" s="18" t="s">
        <v>174</v>
      </c>
      <c r="B3" s="12"/>
      <c r="C3" s="12"/>
    </row>
    <row r="4" spans="1:3">
      <c r="A4" s="18"/>
      <c r="B4" s="12"/>
      <c r="C4" s="12"/>
    </row>
    <row r="5" spans="1:3">
      <c r="A5" s="149" t="s">
        <v>167</v>
      </c>
      <c r="B5" s="12"/>
      <c r="C5" s="12"/>
    </row>
    <row r="6" spans="1:3">
      <c r="A6" s="18"/>
      <c r="B6" s="12"/>
      <c r="C6" s="12"/>
    </row>
    <row r="7" spans="1:3">
      <c r="A7" s="18" t="s">
        <v>168</v>
      </c>
      <c r="B7" s="12"/>
      <c r="C7" s="12"/>
    </row>
    <row r="8" spans="1:3">
      <c r="A8" s="18"/>
      <c r="B8" s="12"/>
      <c r="C8" s="12"/>
    </row>
    <row r="9" spans="1:3">
      <c r="A9" s="18" t="s">
        <v>169</v>
      </c>
      <c r="B9" s="12"/>
      <c r="C9" s="12"/>
    </row>
    <row r="10" spans="1:3">
      <c r="A10" s="18" t="s">
        <v>170</v>
      </c>
      <c r="B10" s="12"/>
      <c r="C10" s="12"/>
    </row>
    <row r="11" spans="1:3">
      <c r="A11" s="18" t="s">
        <v>171</v>
      </c>
      <c r="B11" s="12"/>
      <c r="C11" s="12"/>
    </row>
    <row r="12" spans="1:3">
      <c r="A12" s="149" t="s">
        <v>172</v>
      </c>
      <c r="B12" s="12"/>
      <c r="C12" s="12"/>
    </row>
  </sheetData>
  <hyperlinks>
    <hyperlink ref="A5" r:id="rId1" display="https://www.ontario.ca/page/copyright-information-c-queens-printer-ontario" xr:uid="{971FD863-3892-401C-86E5-7C292C0BD2D3}"/>
    <hyperlink ref="A12" r:id="rId2" display="mailto:copyright@ontario.ca" xr:uid="{84D86A3E-5D6E-46CE-8FCC-F0F58F0EA7F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A3" sqref="A3"/>
    </sheetView>
  </sheetViews>
  <sheetFormatPr defaultRowHeight="15"/>
  <sheetData>
    <row r="1" spans="1:1">
      <c r="A1" t="s">
        <v>75</v>
      </c>
    </row>
    <row r="2" spans="1:1">
      <c r="A2" t="s">
        <v>79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9DAF"/>
  </sheetPr>
  <dimension ref="A1:A7"/>
  <sheetViews>
    <sheetView workbookViewId="0">
      <selection activeCell="A8" sqref="A8"/>
    </sheetView>
  </sheetViews>
  <sheetFormatPr defaultRowHeight="15"/>
  <sheetData>
    <row r="1" spans="1:1">
      <c r="A1" t="s">
        <v>153</v>
      </c>
    </row>
    <row r="2" spans="1:1">
      <c r="A2" t="s">
        <v>154</v>
      </c>
    </row>
    <row r="3" spans="1:1">
      <c r="A3" t="s">
        <v>155</v>
      </c>
    </row>
    <row r="4" spans="1:1">
      <c r="A4" t="s">
        <v>156</v>
      </c>
    </row>
    <row r="5" spans="1:1">
      <c r="A5" t="s">
        <v>157</v>
      </c>
    </row>
    <row r="6" spans="1:1">
      <c r="A6" t="s">
        <v>158</v>
      </c>
    </row>
    <row r="7" spans="1:1">
      <c r="A7" t="s">
        <v>159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D8"/>
  <sheetViews>
    <sheetView workbookViewId="0">
      <selection activeCell="D9" sqref="D9"/>
    </sheetView>
  </sheetViews>
  <sheetFormatPr defaultColWidth="8.85546875" defaultRowHeight="15"/>
  <cols>
    <col min="3" max="3" width="3.42578125" customWidth="1"/>
  </cols>
  <sheetData>
    <row r="2" spans="2:4">
      <c r="B2" t="s">
        <v>75</v>
      </c>
      <c r="D2" t="s">
        <v>76</v>
      </c>
    </row>
    <row r="3" spans="2:4">
      <c r="B3" t="s">
        <v>79</v>
      </c>
      <c r="D3" t="s">
        <v>160</v>
      </c>
    </row>
    <row r="4" spans="2:4">
      <c r="D4" t="s">
        <v>83</v>
      </c>
    </row>
    <row r="5" spans="2:4">
      <c r="D5" t="s">
        <v>161</v>
      </c>
    </row>
    <row r="6" spans="2:4">
      <c r="D6" t="s">
        <v>162</v>
      </c>
    </row>
    <row r="7" spans="2:4">
      <c r="D7" t="s">
        <v>163</v>
      </c>
    </row>
    <row r="8" spans="2:4">
      <c r="D8" t="s">
        <v>164</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A313D46BD9DD49946DA595381B45C0" ma:contentTypeVersion="9" ma:contentTypeDescription="Create a new document." ma:contentTypeScope="" ma:versionID="7db96edca71cdca25b2fdf4535bbce6c">
  <xsd:schema xmlns:xsd="http://www.w3.org/2001/XMLSchema" xmlns:xs="http://www.w3.org/2001/XMLSchema" xmlns:p="http://schemas.microsoft.com/office/2006/metadata/properties" xmlns:ns2="4461701b-9803-4198-bb87-073541a5e0e8" xmlns:ns3="72c78401-6aa3-45fc-bbea-f180350ff12e" targetNamespace="http://schemas.microsoft.com/office/2006/metadata/properties" ma:root="true" ma:fieldsID="6a1b8f58eea7b11b7f9ad0ace81f1ca7" ns2:_="" ns3:_="">
    <xsd:import namespace="4461701b-9803-4198-bb87-073541a5e0e8"/>
    <xsd:import namespace="72c78401-6aa3-45fc-bbea-f180350ff12e"/>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61701b-9803-4198-bb87-073541a5e0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c78401-6aa3-45fc-bbea-f180350ff12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EBFA24-95BE-48C4-8524-314F32BE1DA2}">
  <ds:schemaRefs>
    <ds:schemaRef ds:uri="http://schemas.microsoft.com/sharepoint/v3/contenttype/forms"/>
  </ds:schemaRefs>
</ds:datastoreItem>
</file>

<file path=customXml/itemProps2.xml><?xml version="1.0" encoding="utf-8"?>
<ds:datastoreItem xmlns:ds="http://schemas.openxmlformats.org/officeDocument/2006/customXml" ds:itemID="{A1839C51-6F1B-4061-91E2-0C585B5D8C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61701b-9803-4198-bb87-073541a5e0e8"/>
    <ds:schemaRef ds:uri="72c78401-6aa3-45fc-bbea-f180350ff1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9A8C29-9618-48E5-B4D9-4C7663A84622}">
  <ds:schemaRefs>
    <ds:schemaRef ds:uri="72c78401-6aa3-45fc-bbea-f180350ff12e"/>
    <ds:schemaRef ds:uri="http://schemas.microsoft.com/office/2006/documentManagement/types"/>
    <ds:schemaRef ds:uri="4461701b-9803-4198-bb87-073541a5e0e8"/>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Title Page</vt:lpstr>
      <vt:lpstr>2.4x - Peer Review Matrix </vt:lpstr>
      <vt:lpstr>2.5x -  Sub-Group &amp; Lookback</vt:lpstr>
      <vt:lpstr>2.6x - Case Assignment</vt:lpstr>
      <vt:lpstr>References</vt:lpstr>
      <vt:lpstr>Copyright Info</vt:lpstr>
      <vt:lpstr>Sheet3</vt:lpstr>
      <vt:lpstr>Sheet1</vt:lpstr>
      <vt:lpstr>Data Validation</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jmath</dc:creator>
  <cp:keywords/>
  <dc:description/>
  <cp:lastModifiedBy>Ezezika, Jacqueline</cp:lastModifiedBy>
  <cp:revision/>
  <dcterms:created xsi:type="dcterms:W3CDTF">2016-05-31T22:55:44Z</dcterms:created>
  <dcterms:modified xsi:type="dcterms:W3CDTF">2019-10-24T15:25:45Z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0x01010060A313D46BD9DD49946DA595381B45C0</vt:lpwstr>
  </property>
</Properties>
</file>